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james/Dropbox/DB-THSS-Board/Matches/Monthly Results/"/>
    </mc:Choice>
  </mc:AlternateContent>
  <xr:revisionPtr revIDLastSave="0" documentId="13_ncr:1_{C9AAF0B1-386C-2D4C-9F6F-6AB461159EEB}" xr6:coauthVersionLast="43" xr6:coauthVersionMax="43" xr10:uidLastSave="{00000000-0000-0000-0000-000000000000}"/>
  <bookViews>
    <workbookView xWindow="3260" yWindow="460" windowWidth="33720" windowHeight="19860" activeTab="1" xr2:uid="{00000000-000D-0000-FFFF-FFFF00000000}"/>
  </bookViews>
  <sheets>
    <sheet name="Category" sheetId="29" r:id="rId1"/>
    <sheet name="Overall" sheetId="28" r:id="rId2"/>
    <sheet name="Clean" sheetId="27" r:id="rId3"/>
    <sheet name="Raw" sheetId="26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N52" i="29" l="1"/>
  <c r="AH52" i="29"/>
  <c r="AB52" i="29"/>
  <c r="V52" i="29"/>
  <c r="P52" i="29"/>
  <c r="AK50" i="29"/>
  <c r="AE50" i="29"/>
  <c r="Y50" i="29"/>
  <c r="S50" i="29"/>
  <c r="M50" i="29"/>
  <c r="AK49" i="29"/>
  <c r="AE49" i="29"/>
  <c r="Y49" i="29"/>
  <c r="S49" i="29"/>
  <c r="M49" i="29"/>
  <c r="AN9" i="29"/>
  <c r="AN7" i="29"/>
  <c r="AN13" i="29"/>
  <c r="AN5" i="29"/>
  <c r="AN21" i="29"/>
  <c r="AN41" i="29"/>
  <c r="AN32" i="29"/>
  <c r="AN33" i="29"/>
  <c r="AN26" i="29"/>
  <c r="AN18" i="29"/>
  <c r="AN6" i="29"/>
  <c r="AN40" i="29"/>
  <c r="AN31" i="29"/>
  <c r="AN27" i="29"/>
  <c r="AN19" i="29"/>
  <c r="AN8" i="29"/>
  <c r="AN15" i="29"/>
  <c r="AN17" i="29"/>
  <c r="AN37" i="29"/>
  <c r="AN39" i="29"/>
  <c r="AN25" i="29"/>
  <c r="AN12" i="29"/>
  <c r="AN24" i="29"/>
  <c r="AN14" i="29"/>
  <c r="AN23" i="29"/>
  <c r="AN11" i="29"/>
  <c r="AN38" i="29"/>
  <c r="AN22" i="29"/>
  <c r="AN30" i="29"/>
  <c r="AN34" i="29"/>
  <c r="AN20" i="29"/>
  <c r="AN29" i="29"/>
  <c r="AN28" i="29"/>
  <c r="AN10" i="29"/>
  <c r="AN16" i="29"/>
  <c r="AN35" i="29"/>
  <c r="AN36" i="29"/>
  <c r="AN48" i="29"/>
  <c r="AJ48" i="29"/>
  <c r="AH9" i="29"/>
  <c r="AH7" i="29"/>
  <c r="AH13" i="29"/>
  <c r="AH5" i="29"/>
  <c r="AH21" i="29"/>
  <c r="AH41" i="29"/>
  <c r="AH32" i="29"/>
  <c r="AH33" i="29"/>
  <c r="AH26" i="29"/>
  <c r="AH18" i="29"/>
  <c r="AH6" i="29"/>
  <c r="AH40" i="29"/>
  <c r="AH31" i="29"/>
  <c r="AH27" i="29"/>
  <c r="AH19" i="29"/>
  <c r="AH8" i="29"/>
  <c r="AH15" i="29"/>
  <c r="AH17" i="29"/>
  <c r="AH37" i="29"/>
  <c r="AH39" i="29"/>
  <c r="AH25" i="29"/>
  <c r="AH12" i="29"/>
  <c r="AH24" i="29"/>
  <c r="AH14" i="29"/>
  <c r="AH23" i="29"/>
  <c r="AH11" i="29"/>
  <c r="AH38" i="29"/>
  <c r="AH22" i="29"/>
  <c r="AH30" i="29"/>
  <c r="AH34" i="29"/>
  <c r="AH20" i="29"/>
  <c r="AH29" i="29"/>
  <c r="AH28" i="29"/>
  <c r="AH10" i="29"/>
  <c r="AH16" i="29"/>
  <c r="AH35" i="29"/>
  <c r="AH36" i="29"/>
  <c r="AH48" i="29"/>
  <c r="AD48" i="29"/>
  <c r="AB9" i="29"/>
  <c r="AB7" i="29"/>
  <c r="AB13" i="29"/>
  <c r="AB5" i="29"/>
  <c r="AB21" i="29"/>
  <c r="AB41" i="29"/>
  <c r="AB32" i="29"/>
  <c r="AB33" i="29"/>
  <c r="AB26" i="29"/>
  <c r="AB18" i="29"/>
  <c r="AB6" i="29"/>
  <c r="AB40" i="29"/>
  <c r="AB31" i="29"/>
  <c r="AB27" i="29"/>
  <c r="AB19" i="29"/>
  <c r="AB8" i="29"/>
  <c r="AB15" i="29"/>
  <c r="AB17" i="29"/>
  <c r="AB37" i="29"/>
  <c r="AB39" i="29"/>
  <c r="AB25" i="29"/>
  <c r="AB12" i="29"/>
  <c r="AB24" i="29"/>
  <c r="AB14" i="29"/>
  <c r="AB23" i="29"/>
  <c r="AB11" i="29"/>
  <c r="AB38" i="29"/>
  <c r="AB22" i="29"/>
  <c r="AB30" i="29"/>
  <c r="AB34" i="29"/>
  <c r="AB20" i="29"/>
  <c r="AB29" i="29"/>
  <c r="AB28" i="29"/>
  <c r="AB10" i="29"/>
  <c r="AB16" i="29"/>
  <c r="AB35" i="29"/>
  <c r="AB36" i="29"/>
  <c r="AB48" i="29"/>
  <c r="X48" i="29"/>
  <c r="V9" i="29"/>
  <c r="V7" i="29"/>
  <c r="V13" i="29"/>
  <c r="V5" i="29"/>
  <c r="V21" i="29"/>
  <c r="V41" i="29"/>
  <c r="V32" i="29"/>
  <c r="V33" i="29"/>
  <c r="V26" i="29"/>
  <c r="V18" i="29"/>
  <c r="V6" i="29"/>
  <c r="V40" i="29"/>
  <c r="V31" i="29"/>
  <c r="V27" i="29"/>
  <c r="V19" i="29"/>
  <c r="V8" i="29"/>
  <c r="V15" i="29"/>
  <c r="V17" i="29"/>
  <c r="V37" i="29"/>
  <c r="V39" i="29"/>
  <c r="V25" i="29"/>
  <c r="V12" i="29"/>
  <c r="V24" i="29"/>
  <c r="V14" i="29"/>
  <c r="V23" i="29"/>
  <c r="V11" i="29"/>
  <c r="V38" i="29"/>
  <c r="V22" i="29"/>
  <c r="V30" i="29"/>
  <c r="V34" i="29"/>
  <c r="V20" i="29"/>
  <c r="V29" i="29"/>
  <c r="V28" i="29"/>
  <c r="V10" i="29"/>
  <c r="V16" i="29"/>
  <c r="V35" i="29"/>
  <c r="V36" i="29"/>
  <c r="V48" i="29"/>
  <c r="R48" i="29"/>
  <c r="P9" i="29"/>
  <c r="P7" i="29"/>
  <c r="P13" i="29"/>
  <c r="P5" i="29"/>
  <c r="P21" i="29"/>
  <c r="P41" i="29"/>
  <c r="P32" i="29"/>
  <c r="P33" i="29"/>
  <c r="P26" i="29"/>
  <c r="P18" i="29"/>
  <c r="P6" i="29"/>
  <c r="P40" i="29"/>
  <c r="P31" i="29"/>
  <c r="P27" i="29"/>
  <c r="P19" i="29"/>
  <c r="P8" i="29"/>
  <c r="P15" i="29"/>
  <c r="P17" i="29"/>
  <c r="P37" i="29"/>
  <c r="P39" i="29"/>
  <c r="P25" i="29"/>
  <c r="P12" i="29"/>
  <c r="P24" i="29"/>
  <c r="P14" i="29"/>
  <c r="P23" i="29"/>
  <c r="P11" i="29"/>
  <c r="P38" i="29"/>
  <c r="P22" i="29"/>
  <c r="P30" i="29"/>
  <c r="P34" i="29"/>
  <c r="P20" i="29"/>
  <c r="P29" i="29"/>
  <c r="P28" i="29"/>
  <c r="P10" i="29"/>
  <c r="P16" i="29"/>
  <c r="P35" i="29"/>
  <c r="P36" i="29"/>
  <c r="P48" i="29"/>
  <c r="L48" i="29"/>
  <c r="AN47" i="29"/>
  <c r="AJ47" i="29"/>
  <c r="AH47" i="29"/>
  <c r="AD47" i="29"/>
  <c r="AB47" i="29"/>
  <c r="X47" i="29"/>
  <c r="V47" i="29"/>
  <c r="R47" i="29"/>
  <c r="P47" i="29"/>
  <c r="L47" i="29"/>
  <c r="AN46" i="29"/>
  <c r="AJ46" i="29"/>
  <c r="AH46" i="29"/>
  <c r="AD46" i="29"/>
  <c r="AB46" i="29"/>
  <c r="X46" i="29"/>
  <c r="V46" i="29"/>
  <c r="R46" i="29"/>
  <c r="P46" i="29"/>
  <c r="L46" i="29"/>
  <c r="AN45" i="29"/>
  <c r="AJ45" i="29"/>
  <c r="AH45" i="29"/>
  <c r="AD45" i="29"/>
  <c r="AB45" i="29"/>
  <c r="X45" i="29"/>
  <c r="V45" i="29"/>
  <c r="R45" i="29"/>
  <c r="P45" i="29"/>
  <c r="L45" i="29"/>
  <c r="AI36" i="29"/>
  <c r="AC36" i="29"/>
  <c r="W36" i="29"/>
  <c r="Q36" i="29"/>
  <c r="K36" i="29"/>
  <c r="J36" i="29"/>
  <c r="I36" i="29"/>
  <c r="H36" i="29"/>
  <c r="K9" i="29"/>
  <c r="K7" i="29"/>
  <c r="K13" i="29"/>
  <c r="K5" i="29"/>
  <c r="K21" i="29"/>
  <c r="K41" i="29"/>
  <c r="K32" i="29"/>
  <c r="K33" i="29"/>
  <c r="K26" i="29"/>
  <c r="K18" i="29"/>
  <c r="K6" i="29"/>
  <c r="K40" i="29"/>
  <c r="K31" i="29"/>
  <c r="K27" i="29"/>
  <c r="K19" i="29"/>
  <c r="K8" i="29"/>
  <c r="K15" i="29"/>
  <c r="K17" i="29"/>
  <c r="K37" i="29"/>
  <c r="K39" i="29"/>
  <c r="K25" i="29"/>
  <c r="K12" i="29"/>
  <c r="K24" i="29"/>
  <c r="K14" i="29"/>
  <c r="K23" i="29"/>
  <c r="K11" i="29"/>
  <c r="K38" i="29"/>
  <c r="K22" i="29"/>
  <c r="K30" i="29"/>
  <c r="K34" i="29"/>
  <c r="K20" i="29"/>
  <c r="K29" i="29"/>
  <c r="K28" i="29"/>
  <c r="K10" i="29"/>
  <c r="K16" i="29"/>
  <c r="K35" i="29"/>
  <c r="G36" i="29"/>
  <c r="AI35" i="29"/>
  <c r="AC35" i="29"/>
  <c r="W35" i="29"/>
  <c r="Q35" i="29"/>
  <c r="J35" i="29"/>
  <c r="I35" i="29"/>
  <c r="H35" i="29"/>
  <c r="G35" i="29"/>
  <c r="AI16" i="29"/>
  <c r="AC16" i="29"/>
  <c r="W16" i="29"/>
  <c r="Q16" i="29"/>
  <c r="J16" i="29"/>
  <c r="I16" i="29"/>
  <c r="H16" i="29"/>
  <c r="G16" i="29"/>
  <c r="AI10" i="29"/>
  <c r="AC10" i="29"/>
  <c r="W10" i="29"/>
  <c r="Q10" i="29"/>
  <c r="J10" i="29"/>
  <c r="I10" i="29"/>
  <c r="H10" i="29"/>
  <c r="G10" i="29"/>
  <c r="AI28" i="29"/>
  <c r="AC28" i="29"/>
  <c r="W28" i="29"/>
  <c r="Q28" i="29"/>
  <c r="J28" i="29"/>
  <c r="I28" i="29"/>
  <c r="H28" i="29"/>
  <c r="G28" i="29"/>
  <c r="AI29" i="29"/>
  <c r="AC29" i="29"/>
  <c r="W29" i="29"/>
  <c r="Q29" i="29"/>
  <c r="J29" i="29"/>
  <c r="I29" i="29"/>
  <c r="H29" i="29"/>
  <c r="G29" i="29"/>
  <c r="AI20" i="29"/>
  <c r="AC20" i="29"/>
  <c r="W20" i="29"/>
  <c r="Q20" i="29"/>
  <c r="J20" i="29"/>
  <c r="I20" i="29"/>
  <c r="H20" i="29"/>
  <c r="G20" i="29"/>
  <c r="AQ34" i="29"/>
  <c r="AP34" i="29"/>
  <c r="AO34" i="29"/>
  <c r="AI34" i="29"/>
  <c r="AC34" i="29"/>
  <c r="W34" i="29"/>
  <c r="Q34" i="29"/>
  <c r="J34" i="29"/>
  <c r="I34" i="29"/>
  <c r="H34" i="29"/>
  <c r="G34" i="29"/>
  <c r="AQ30" i="29"/>
  <c r="AP30" i="29"/>
  <c r="AO30" i="29"/>
  <c r="AI30" i="29"/>
  <c r="AC30" i="29"/>
  <c r="W30" i="29"/>
  <c r="Q30" i="29"/>
  <c r="J30" i="29"/>
  <c r="I30" i="29"/>
  <c r="H30" i="29"/>
  <c r="G30" i="29"/>
  <c r="AQ22" i="29"/>
  <c r="AP22" i="29"/>
  <c r="AO22" i="29"/>
  <c r="AI22" i="29"/>
  <c r="AC22" i="29"/>
  <c r="W22" i="29"/>
  <c r="Q22" i="29"/>
  <c r="J22" i="29"/>
  <c r="I22" i="29"/>
  <c r="H22" i="29"/>
  <c r="G22" i="29"/>
  <c r="AQ38" i="29"/>
  <c r="AP38" i="29"/>
  <c r="AO38" i="29"/>
  <c r="AI38" i="29"/>
  <c r="AC38" i="29"/>
  <c r="W38" i="29"/>
  <c r="Q38" i="29"/>
  <c r="J38" i="29"/>
  <c r="I38" i="29"/>
  <c r="H38" i="29"/>
  <c r="G38" i="29"/>
  <c r="AQ11" i="29"/>
  <c r="AP11" i="29"/>
  <c r="AO11" i="29"/>
  <c r="AI11" i="29"/>
  <c r="AC11" i="29"/>
  <c r="W11" i="29"/>
  <c r="Q11" i="29"/>
  <c r="J11" i="29"/>
  <c r="I11" i="29"/>
  <c r="H11" i="29"/>
  <c r="G11" i="29"/>
  <c r="AQ23" i="29"/>
  <c r="AP23" i="29"/>
  <c r="AO23" i="29"/>
  <c r="AI23" i="29"/>
  <c r="AC23" i="29"/>
  <c r="W23" i="29"/>
  <c r="Q23" i="29"/>
  <c r="J23" i="29"/>
  <c r="I23" i="29"/>
  <c r="H23" i="29"/>
  <c r="G23" i="29"/>
  <c r="AQ14" i="29"/>
  <c r="AP14" i="29"/>
  <c r="AO14" i="29"/>
  <c r="AI14" i="29"/>
  <c r="AC14" i="29"/>
  <c r="W14" i="29"/>
  <c r="Q14" i="29"/>
  <c r="J14" i="29"/>
  <c r="I14" i="29"/>
  <c r="H14" i="29"/>
  <c r="G14" i="29"/>
  <c r="AQ24" i="29"/>
  <c r="AP24" i="29"/>
  <c r="AO24" i="29"/>
  <c r="AI24" i="29"/>
  <c r="AC24" i="29"/>
  <c r="W24" i="29"/>
  <c r="Q24" i="29"/>
  <c r="J24" i="29"/>
  <c r="I24" i="29"/>
  <c r="H24" i="29"/>
  <c r="G24" i="29"/>
  <c r="AQ12" i="29"/>
  <c r="AP12" i="29"/>
  <c r="AO12" i="29"/>
  <c r="AI12" i="29"/>
  <c r="AC12" i="29"/>
  <c r="W12" i="29"/>
  <c r="Q12" i="29"/>
  <c r="J12" i="29"/>
  <c r="I12" i="29"/>
  <c r="H12" i="29"/>
  <c r="G12" i="29"/>
  <c r="AQ25" i="29"/>
  <c r="AP25" i="29"/>
  <c r="AO25" i="29"/>
  <c r="AI25" i="29"/>
  <c r="AC25" i="29"/>
  <c r="W25" i="29"/>
  <c r="Q25" i="29"/>
  <c r="J25" i="29"/>
  <c r="I25" i="29"/>
  <c r="H25" i="29"/>
  <c r="G25" i="29"/>
  <c r="AQ39" i="29"/>
  <c r="AP39" i="29"/>
  <c r="AO39" i="29"/>
  <c r="AI39" i="29"/>
  <c r="AC39" i="29"/>
  <c r="W39" i="29"/>
  <c r="Q39" i="29"/>
  <c r="J39" i="29"/>
  <c r="I39" i="29"/>
  <c r="H39" i="29"/>
  <c r="G39" i="29"/>
  <c r="AQ37" i="29"/>
  <c r="AP37" i="29"/>
  <c r="AO37" i="29"/>
  <c r="AI37" i="29"/>
  <c r="AC37" i="29"/>
  <c r="W37" i="29"/>
  <c r="Q37" i="29"/>
  <c r="J37" i="29"/>
  <c r="I37" i="29"/>
  <c r="H37" i="29"/>
  <c r="G37" i="29"/>
  <c r="AQ17" i="29"/>
  <c r="AP17" i="29"/>
  <c r="AO17" i="29"/>
  <c r="AI17" i="29"/>
  <c r="AC17" i="29"/>
  <c r="W17" i="29"/>
  <c r="Q17" i="29"/>
  <c r="J17" i="29"/>
  <c r="I17" i="29"/>
  <c r="H17" i="29"/>
  <c r="G17" i="29"/>
  <c r="AQ15" i="29"/>
  <c r="AP15" i="29"/>
  <c r="AO15" i="29"/>
  <c r="AI15" i="29"/>
  <c r="AC15" i="29"/>
  <c r="W15" i="29"/>
  <c r="Q15" i="29"/>
  <c r="J15" i="29"/>
  <c r="I15" i="29"/>
  <c r="H15" i="29"/>
  <c r="G15" i="29"/>
  <c r="AQ8" i="29"/>
  <c r="AP8" i="29"/>
  <c r="AO8" i="29"/>
  <c r="AI8" i="29"/>
  <c r="AC8" i="29"/>
  <c r="W8" i="29"/>
  <c r="Q8" i="29"/>
  <c r="J8" i="29"/>
  <c r="I8" i="29"/>
  <c r="H8" i="29"/>
  <c r="G8" i="29"/>
  <c r="AQ19" i="29"/>
  <c r="AP19" i="29"/>
  <c r="AO19" i="29"/>
  <c r="AI19" i="29"/>
  <c r="AC19" i="29"/>
  <c r="W19" i="29"/>
  <c r="Q19" i="29"/>
  <c r="J19" i="29"/>
  <c r="I19" i="29"/>
  <c r="H19" i="29"/>
  <c r="G19" i="29"/>
  <c r="AQ27" i="29"/>
  <c r="AP27" i="29"/>
  <c r="AO27" i="29"/>
  <c r="AI27" i="29"/>
  <c r="AC27" i="29"/>
  <c r="W27" i="29"/>
  <c r="Q27" i="29"/>
  <c r="J27" i="29"/>
  <c r="I27" i="29"/>
  <c r="H27" i="29"/>
  <c r="G27" i="29"/>
  <c r="AQ31" i="29"/>
  <c r="AP31" i="29"/>
  <c r="AO31" i="29"/>
  <c r="AI31" i="29"/>
  <c r="AC31" i="29"/>
  <c r="W31" i="29"/>
  <c r="Q31" i="29"/>
  <c r="J31" i="29"/>
  <c r="I31" i="29"/>
  <c r="H31" i="29"/>
  <c r="G31" i="29"/>
  <c r="AQ40" i="29"/>
  <c r="AP40" i="29"/>
  <c r="AO40" i="29"/>
  <c r="AI40" i="29"/>
  <c r="AC40" i="29"/>
  <c r="W40" i="29"/>
  <c r="Q40" i="29"/>
  <c r="J40" i="29"/>
  <c r="I40" i="29"/>
  <c r="H40" i="29"/>
  <c r="G40" i="29"/>
  <c r="AQ6" i="29"/>
  <c r="AP6" i="29"/>
  <c r="AO6" i="29"/>
  <c r="AI6" i="29"/>
  <c r="AC6" i="29"/>
  <c r="W6" i="29"/>
  <c r="Q6" i="29"/>
  <c r="J6" i="29"/>
  <c r="I6" i="29"/>
  <c r="H6" i="29"/>
  <c r="G6" i="29"/>
  <c r="AQ18" i="29"/>
  <c r="AP18" i="29"/>
  <c r="AO18" i="29"/>
  <c r="AI18" i="29"/>
  <c r="AC18" i="29"/>
  <c r="W18" i="29"/>
  <c r="Q18" i="29"/>
  <c r="J18" i="29"/>
  <c r="I18" i="29"/>
  <c r="H18" i="29"/>
  <c r="G18" i="29"/>
  <c r="AQ26" i="29"/>
  <c r="AP26" i="29"/>
  <c r="AO26" i="29"/>
  <c r="AI26" i="29"/>
  <c r="AC26" i="29"/>
  <c r="W26" i="29"/>
  <c r="Q26" i="29"/>
  <c r="J26" i="29"/>
  <c r="I26" i="29"/>
  <c r="H26" i="29"/>
  <c r="G26" i="29"/>
  <c r="AQ33" i="29"/>
  <c r="AP33" i="29"/>
  <c r="AO33" i="29"/>
  <c r="AI33" i="29"/>
  <c r="AC33" i="29"/>
  <c r="W33" i="29"/>
  <c r="Q33" i="29"/>
  <c r="J33" i="29"/>
  <c r="I33" i="29"/>
  <c r="H33" i="29"/>
  <c r="G33" i="29"/>
  <c r="AQ32" i="29"/>
  <c r="AP32" i="29"/>
  <c r="AO32" i="29"/>
  <c r="AI32" i="29"/>
  <c r="AC32" i="29"/>
  <c r="W32" i="29"/>
  <c r="Q32" i="29"/>
  <c r="J32" i="29"/>
  <c r="I32" i="29"/>
  <c r="H32" i="29"/>
  <c r="G32" i="29"/>
  <c r="AQ41" i="29"/>
  <c r="AP41" i="29"/>
  <c r="AO41" i="29"/>
  <c r="AI41" i="29"/>
  <c r="AC41" i="29"/>
  <c r="W41" i="29"/>
  <c r="Q41" i="29"/>
  <c r="J41" i="29"/>
  <c r="I41" i="29"/>
  <c r="H41" i="29"/>
  <c r="G41" i="29"/>
  <c r="AQ21" i="29"/>
  <c r="AP21" i="29"/>
  <c r="AO21" i="29"/>
  <c r="AI21" i="29"/>
  <c r="AC21" i="29"/>
  <c r="W21" i="29"/>
  <c r="Q21" i="29"/>
  <c r="J21" i="29"/>
  <c r="I21" i="29"/>
  <c r="H21" i="29"/>
  <c r="G21" i="29"/>
  <c r="AQ5" i="29"/>
  <c r="AP5" i="29"/>
  <c r="AO5" i="29"/>
  <c r="AI5" i="29"/>
  <c r="AC5" i="29"/>
  <c r="W5" i="29"/>
  <c r="Q5" i="29"/>
  <c r="J5" i="29"/>
  <c r="I5" i="29"/>
  <c r="H5" i="29"/>
  <c r="G5" i="29"/>
  <c r="AQ13" i="29"/>
  <c r="AP13" i="29"/>
  <c r="AO13" i="29"/>
  <c r="AI13" i="29"/>
  <c r="AC13" i="29"/>
  <c r="W13" i="29"/>
  <c r="Q13" i="29"/>
  <c r="J13" i="29"/>
  <c r="I13" i="29"/>
  <c r="H13" i="29"/>
  <c r="G13" i="29"/>
  <c r="AQ7" i="29"/>
  <c r="AP7" i="29"/>
  <c r="AO7" i="29"/>
  <c r="AI7" i="29"/>
  <c r="AC7" i="29"/>
  <c r="W7" i="29"/>
  <c r="Q7" i="29"/>
  <c r="J7" i="29"/>
  <c r="I7" i="29"/>
  <c r="H7" i="29"/>
  <c r="G7" i="29"/>
  <c r="AQ9" i="29"/>
  <c r="AP9" i="29"/>
  <c r="AO9" i="29"/>
  <c r="AI9" i="29"/>
  <c r="AC9" i="29"/>
  <c r="W9" i="29"/>
  <c r="Q9" i="29"/>
  <c r="J9" i="29"/>
  <c r="I9" i="29"/>
  <c r="H9" i="29"/>
  <c r="G9" i="29"/>
  <c r="AN52" i="28"/>
  <c r="AH52" i="28"/>
  <c r="AB52" i="28"/>
  <c r="V52" i="28"/>
  <c r="P52" i="28"/>
  <c r="AK50" i="28"/>
  <c r="AE50" i="28"/>
  <c r="Y50" i="28"/>
  <c r="S50" i="28"/>
  <c r="M50" i="28"/>
  <c r="AK49" i="28"/>
  <c r="AE49" i="28"/>
  <c r="Y49" i="28"/>
  <c r="S49" i="28"/>
  <c r="M49" i="28"/>
  <c r="AN22" i="28"/>
  <c r="AN13" i="28"/>
  <c r="AN10" i="28"/>
  <c r="AN6" i="28"/>
  <c r="AN20" i="28"/>
  <c r="AN11" i="28"/>
  <c r="AN29" i="28"/>
  <c r="AN28" i="28"/>
  <c r="AN9" i="28"/>
  <c r="AN5" i="28"/>
  <c r="AN7" i="28"/>
  <c r="AN41" i="28"/>
  <c r="AN34" i="28"/>
  <c r="AN36" i="28"/>
  <c r="AN16" i="28"/>
  <c r="AN15" i="28"/>
  <c r="AN19" i="28"/>
  <c r="AN37" i="28"/>
  <c r="AN30" i="28"/>
  <c r="AN40" i="28"/>
  <c r="AN32" i="28"/>
  <c r="AN18" i="28"/>
  <c r="AN38" i="28"/>
  <c r="AN14" i="28"/>
  <c r="AN25" i="28"/>
  <c r="AN23" i="28"/>
  <c r="AN39" i="28"/>
  <c r="AN21" i="28"/>
  <c r="AN26" i="28"/>
  <c r="AN8" i="28"/>
  <c r="AN17" i="28"/>
  <c r="AN24" i="28"/>
  <c r="AN12" i="28"/>
  <c r="AN33" i="28"/>
  <c r="AN35" i="28"/>
  <c r="AN31" i="28"/>
  <c r="AN27" i="28"/>
  <c r="AN48" i="28"/>
  <c r="AJ48" i="28"/>
  <c r="AH22" i="28"/>
  <c r="AH13" i="28"/>
  <c r="AH10" i="28"/>
  <c r="AH6" i="28"/>
  <c r="AH20" i="28"/>
  <c r="AH11" i="28"/>
  <c r="AH29" i="28"/>
  <c r="AH28" i="28"/>
  <c r="AH9" i="28"/>
  <c r="AH5" i="28"/>
  <c r="AH7" i="28"/>
  <c r="AH41" i="28"/>
  <c r="AH34" i="28"/>
  <c r="AH36" i="28"/>
  <c r="AH16" i="28"/>
  <c r="AH15" i="28"/>
  <c r="AH19" i="28"/>
  <c r="AH37" i="28"/>
  <c r="AH30" i="28"/>
  <c r="AH40" i="28"/>
  <c r="AH32" i="28"/>
  <c r="AH18" i="28"/>
  <c r="AH38" i="28"/>
  <c r="AH14" i="28"/>
  <c r="AH25" i="28"/>
  <c r="AH23" i="28"/>
  <c r="AH39" i="28"/>
  <c r="AH21" i="28"/>
  <c r="AH26" i="28"/>
  <c r="AH8" i="28"/>
  <c r="AH17" i="28"/>
  <c r="AH24" i="28"/>
  <c r="AH12" i="28"/>
  <c r="AH33" i="28"/>
  <c r="AH35" i="28"/>
  <c r="AH31" i="28"/>
  <c r="AH27" i="28"/>
  <c r="AH48" i="28"/>
  <c r="AD48" i="28"/>
  <c r="AB22" i="28"/>
  <c r="AB13" i="28"/>
  <c r="AB10" i="28"/>
  <c r="AB6" i="28"/>
  <c r="AB20" i="28"/>
  <c r="AB11" i="28"/>
  <c r="AB29" i="28"/>
  <c r="AB28" i="28"/>
  <c r="AB9" i="28"/>
  <c r="AB5" i="28"/>
  <c r="AB7" i="28"/>
  <c r="AB41" i="28"/>
  <c r="AB34" i="28"/>
  <c r="AB36" i="28"/>
  <c r="AB16" i="28"/>
  <c r="AB15" i="28"/>
  <c r="AB19" i="28"/>
  <c r="AB37" i="28"/>
  <c r="AB30" i="28"/>
  <c r="AB40" i="28"/>
  <c r="AB32" i="28"/>
  <c r="AB18" i="28"/>
  <c r="AB38" i="28"/>
  <c r="AB14" i="28"/>
  <c r="AB25" i="28"/>
  <c r="AB23" i="28"/>
  <c r="AB39" i="28"/>
  <c r="AB21" i="28"/>
  <c r="AB26" i="28"/>
  <c r="AB8" i="28"/>
  <c r="AB17" i="28"/>
  <c r="AB24" i="28"/>
  <c r="AB12" i="28"/>
  <c r="AB33" i="28"/>
  <c r="AB35" i="28"/>
  <c r="AB31" i="28"/>
  <c r="AB27" i="28"/>
  <c r="AB48" i="28"/>
  <c r="X48" i="28"/>
  <c r="V22" i="28"/>
  <c r="V13" i="28"/>
  <c r="V10" i="28"/>
  <c r="V6" i="28"/>
  <c r="V20" i="28"/>
  <c r="V11" i="28"/>
  <c r="V29" i="28"/>
  <c r="V28" i="28"/>
  <c r="V9" i="28"/>
  <c r="V5" i="28"/>
  <c r="V7" i="28"/>
  <c r="V41" i="28"/>
  <c r="V34" i="28"/>
  <c r="V36" i="28"/>
  <c r="V16" i="28"/>
  <c r="V15" i="28"/>
  <c r="V19" i="28"/>
  <c r="V37" i="28"/>
  <c r="V30" i="28"/>
  <c r="V40" i="28"/>
  <c r="V32" i="28"/>
  <c r="V18" i="28"/>
  <c r="V38" i="28"/>
  <c r="V14" i="28"/>
  <c r="V25" i="28"/>
  <c r="V23" i="28"/>
  <c r="V39" i="28"/>
  <c r="V21" i="28"/>
  <c r="V26" i="28"/>
  <c r="V8" i="28"/>
  <c r="V17" i="28"/>
  <c r="V24" i="28"/>
  <c r="V12" i="28"/>
  <c r="V33" i="28"/>
  <c r="V35" i="28"/>
  <c r="V31" i="28"/>
  <c r="V27" i="28"/>
  <c r="V48" i="28"/>
  <c r="R48" i="28"/>
  <c r="P22" i="28"/>
  <c r="P13" i="28"/>
  <c r="P10" i="28"/>
  <c r="P6" i="28"/>
  <c r="P20" i="28"/>
  <c r="P11" i="28"/>
  <c r="P29" i="28"/>
  <c r="P28" i="28"/>
  <c r="P9" i="28"/>
  <c r="P5" i="28"/>
  <c r="P7" i="28"/>
  <c r="P41" i="28"/>
  <c r="P34" i="28"/>
  <c r="P36" i="28"/>
  <c r="P16" i="28"/>
  <c r="P15" i="28"/>
  <c r="P19" i="28"/>
  <c r="P37" i="28"/>
  <c r="P30" i="28"/>
  <c r="P40" i="28"/>
  <c r="P32" i="28"/>
  <c r="P18" i="28"/>
  <c r="P38" i="28"/>
  <c r="P14" i="28"/>
  <c r="P25" i="28"/>
  <c r="P23" i="28"/>
  <c r="P39" i="28"/>
  <c r="P21" i="28"/>
  <c r="P26" i="28"/>
  <c r="P8" i="28"/>
  <c r="P17" i="28"/>
  <c r="P24" i="28"/>
  <c r="P12" i="28"/>
  <c r="P33" i="28"/>
  <c r="P35" i="28"/>
  <c r="P31" i="28"/>
  <c r="P27" i="28"/>
  <c r="P48" i="28"/>
  <c r="L48" i="28"/>
  <c r="AN47" i="28"/>
  <c r="AJ47" i="28"/>
  <c r="AH47" i="28"/>
  <c r="AD47" i="28"/>
  <c r="AB47" i="28"/>
  <c r="X47" i="28"/>
  <c r="V47" i="28"/>
  <c r="R47" i="28"/>
  <c r="P47" i="28"/>
  <c r="L47" i="28"/>
  <c r="AN46" i="28"/>
  <c r="AJ46" i="28"/>
  <c r="AH46" i="28"/>
  <c r="AD46" i="28"/>
  <c r="AB46" i="28"/>
  <c r="X46" i="28"/>
  <c r="V46" i="28"/>
  <c r="R46" i="28"/>
  <c r="P46" i="28"/>
  <c r="L46" i="28"/>
  <c r="AN45" i="28"/>
  <c r="AJ45" i="28"/>
  <c r="AH45" i="28"/>
  <c r="AD45" i="28"/>
  <c r="AB45" i="28"/>
  <c r="X45" i="28"/>
  <c r="V45" i="28"/>
  <c r="R45" i="28"/>
  <c r="P45" i="28"/>
  <c r="L45" i="28"/>
  <c r="AI27" i="28"/>
  <c r="AC27" i="28"/>
  <c r="W27" i="28"/>
  <c r="Q27" i="28"/>
  <c r="K27" i="28"/>
  <c r="J27" i="28"/>
  <c r="I27" i="28"/>
  <c r="H27" i="28"/>
  <c r="K22" i="28"/>
  <c r="K13" i="28"/>
  <c r="K10" i="28"/>
  <c r="K6" i="28"/>
  <c r="K20" i="28"/>
  <c r="K11" i="28"/>
  <c r="K29" i="28"/>
  <c r="K28" i="28"/>
  <c r="K9" i="28"/>
  <c r="K5" i="28"/>
  <c r="K7" i="28"/>
  <c r="K41" i="28"/>
  <c r="K34" i="28"/>
  <c r="K36" i="28"/>
  <c r="K16" i="28"/>
  <c r="K15" i="28"/>
  <c r="K19" i="28"/>
  <c r="K37" i="28"/>
  <c r="K30" i="28"/>
  <c r="K40" i="28"/>
  <c r="K32" i="28"/>
  <c r="K18" i="28"/>
  <c r="K38" i="28"/>
  <c r="K14" i="28"/>
  <c r="K25" i="28"/>
  <c r="K23" i="28"/>
  <c r="K39" i="28"/>
  <c r="K21" i="28"/>
  <c r="K26" i="28"/>
  <c r="K8" i="28"/>
  <c r="K17" i="28"/>
  <c r="K24" i="28"/>
  <c r="K12" i="28"/>
  <c r="K33" i="28"/>
  <c r="K35" i="28"/>
  <c r="K31" i="28"/>
  <c r="G27" i="28"/>
  <c r="AI31" i="28"/>
  <c r="AC31" i="28"/>
  <c r="W31" i="28"/>
  <c r="Q31" i="28"/>
  <c r="J31" i="28"/>
  <c r="I31" i="28"/>
  <c r="H31" i="28"/>
  <c r="G31" i="28"/>
  <c r="AI35" i="28"/>
  <c r="AC35" i="28"/>
  <c r="W35" i="28"/>
  <c r="Q35" i="28"/>
  <c r="J35" i="28"/>
  <c r="I35" i="28"/>
  <c r="H35" i="28"/>
  <c r="G35" i="28"/>
  <c r="AI33" i="28"/>
  <c r="AC33" i="28"/>
  <c r="W33" i="28"/>
  <c r="Q33" i="28"/>
  <c r="J33" i="28"/>
  <c r="I33" i="28"/>
  <c r="H33" i="28"/>
  <c r="G33" i="28"/>
  <c r="AI12" i="28"/>
  <c r="AC12" i="28"/>
  <c r="W12" i="28"/>
  <c r="Q12" i="28"/>
  <c r="J12" i="28"/>
  <c r="I12" i="28"/>
  <c r="H12" i="28"/>
  <c r="G12" i="28"/>
  <c r="AI24" i="28"/>
  <c r="AC24" i="28"/>
  <c r="W24" i="28"/>
  <c r="Q24" i="28"/>
  <c r="J24" i="28"/>
  <c r="I24" i="28"/>
  <c r="H24" i="28"/>
  <c r="G24" i="28"/>
  <c r="AI17" i="28"/>
  <c r="AC17" i="28"/>
  <c r="W17" i="28"/>
  <c r="Q17" i="28"/>
  <c r="J17" i="28"/>
  <c r="I17" i="28"/>
  <c r="H17" i="28"/>
  <c r="G17" i="28"/>
  <c r="AQ8" i="28"/>
  <c r="AP8" i="28"/>
  <c r="AO8" i="28"/>
  <c r="AI8" i="28"/>
  <c r="AC8" i="28"/>
  <c r="W8" i="28"/>
  <c r="Q8" i="28"/>
  <c r="J8" i="28"/>
  <c r="I8" i="28"/>
  <c r="H8" i="28"/>
  <c r="G8" i="28"/>
  <c r="AQ26" i="28"/>
  <c r="AP26" i="28"/>
  <c r="AO26" i="28"/>
  <c r="AI26" i="28"/>
  <c r="AC26" i="28"/>
  <c r="W26" i="28"/>
  <c r="Q26" i="28"/>
  <c r="J26" i="28"/>
  <c r="I26" i="28"/>
  <c r="H26" i="28"/>
  <c r="G26" i="28"/>
  <c r="AQ21" i="28"/>
  <c r="AP21" i="28"/>
  <c r="AO21" i="28"/>
  <c r="AI21" i="28"/>
  <c r="AC21" i="28"/>
  <c r="W21" i="28"/>
  <c r="Q21" i="28"/>
  <c r="J21" i="28"/>
  <c r="I21" i="28"/>
  <c r="H21" i="28"/>
  <c r="G21" i="28"/>
  <c r="AQ39" i="28"/>
  <c r="AP39" i="28"/>
  <c r="AO39" i="28"/>
  <c r="AI39" i="28"/>
  <c r="AC39" i="28"/>
  <c r="W39" i="28"/>
  <c r="Q39" i="28"/>
  <c r="J39" i="28"/>
  <c r="I39" i="28"/>
  <c r="H39" i="28"/>
  <c r="G39" i="28"/>
  <c r="AQ23" i="28"/>
  <c r="AP23" i="28"/>
  <c r="AO23" i="28"/>
  <c r="AI23" i="28"/>
  <c r="AC23" i="28"/>
  <c r="W23" i="28"/>
  <c r="Q23" i="28"/>
  <c r="J23" i="28"/>
  <c r="I23" i="28"/>
  <c r="H23" i="28"/>
  <c r="G23" i="28"/>
  <c r="AQ25" i="28"/>
  <c r="AP25" i="28"/>
  <c r="AO25" i="28"/>
  <c r="AI25" i="28"/>
  <c r="AC25" i="28"/>
  <c r="W25" i="28"/>
  <c r="Q25" i="28"/>
  <c r="J25" i="28"/>
  <c r="I25" i="28"/>
  <c r="H25" i="28"/>
  <c r="G25" i="28"/>
  <c r="AQ14" i="28"/>
  <c r="AP14" i="28"/>
  <c r="AO14" i="28"/>
  <c r="AI14" i="28"/>
  <c r="AC14" i="28"/>
  <c r="W14" i="28"/>
  <c r="Q14" i="28"/>
  <c r="J14" i="28"/>
  <c r="I14" i="28"/>
  <c r="H14" i="28"/>
  <c r="G14" i="28"/>
  <c r="AQ38" i="28"/>
  <c r="AP38" i="28"/>
  <c r="AO38" i="28"/>
  <c r="AI38" i="28"/>
  <c r="AC38" i="28"/>
  <c r="W38" i="28"/>
  <c r="Q38" i="28"/>
  <c r="J38" i="28"/>
  <c r="I38" i="28"/>
  <c r="H38" i="28"/>
  <c r="G38" i="28"/>
  <c r="AQ18" i="28"/>
  <c r="AP18" i="28"/>
  <c r="AO18" i="28"/>
  <c r="AI18" i="28"/>
  <c r="AC18" i="28"/>
  <c r="W18" i="28"/>
  <c r="Q18" i="28"/>
  <c r="J18" i="28"/>
  <c r="I18" i="28"/>
  <c r="H18" i="28"/>
  <c r="G18" i="28"/>
  <c r="AQ32" i="28"/>
  <c r="AP32" i="28"/>
  <c r="AO32" i="28"/>
  <c r="AI32" i="28"/>
  <c r="AC32" i="28"/>
  <c r="W32" i="28"/>
  <c r="Q32" i="28"/>
  <c r="J32" i="28"/>
  <c r="I32" i="28"/>
  <c r="H32" i="28"/>
  <c r="G32" i="28"/>
  <c r="AQ40" i="28"/>
  <c r="AP40" i="28"/>
  <c r="AO40" i="28"/>
  <c r="AI40" i="28"/>
  <c r="AC40" i="28"/>
  <c r="W40" i="28"/>
  <c r="Q40" i="28"/>
  <c r="J40" i="28"/>
  <c r="I40" i="28"/>
  <c r="H40" i="28"/>
  <c r="G40" i="28"/>
  <c r="AQ30" i="28"/>
  <c r="AP30" i="28"/>
  <c r="AO30" i="28"/>
  <c r="AI30" i="28"/>
  <c r="AC30" i="28"/>
  <c r="W30" i="28"/>
  <c r="Q30" i="28"/>
  <c r="J30" i="28"/>
  <c r="I30" i="28"/>
  <c r="H30" i="28"/>
  <c r="G30" i="28"/>
  <c r="AQ37" i="28"/>
  <c r="AP37" i="28"/>
  <c r="AO37" i="28"/>
  <c r="AI37" i="28"/>
  <c r="AC37" i="28"/>
  <c r="W37" i="28"/>
  <c r="Q37" i="28"/>
  <c r="J37" i="28"/>
  <c r="I37" i="28"/>
  <c r="H37" i="28"/>
  <c r="G37" i="28"/>
  <c r="AQ19" i="28"/>
  <c r="AP19" i="28"/>
  <c r="AO19" i="28"/>
  <c r="AI19" i="28"/>
  <c r="AC19" i="28"/>
  <c r="W19" i="28"/>
  <c r="Q19" i="28"/>
  <c r="J19" i="28"/>
  <c r="I19" i="28"/>
  <c r="H19" i="28"/>
  <c r="G19" i="28"/>
  <c r="AQ15" i="28"/>
  <c r="AP15" i="28"/>
  <c r="AO15" i="28"/>
  <c r="AI15" i="28"/>
  <c r="AC15" i="28"/>
  <c r="W15" i="28"/>
  <c r="Q15" i="28"/>
  <c r="J15" i="28"/>
  <c r="I15" i="28"/>
  <c r="H15" i="28"/>
  <c r="G15" i="28"/>
  <c r="AQ16" i="28"/>
  <c r="AP16" i="28"/>
  <c r="AO16" i="28"/>
  <c r="AI16" i="28"/>
  <c r="AC16" i="28"/>
  <c r="W16" i="28"/>
  <c r="Q16" i="28"/>
  <c r="J16" i="28"/>
  <c r="I16" i="28"/>
  <c r="H16" i="28"/>
  <c r="G16" i="28"/>
  <c r="AQ36" i="28"/>
  <c r="AP36" i="28"/>
  <c r="AO36" i="28"/>
  <c r="AI36" i="28"/>
  <c r="AC36" i="28"/>
  <c r="W36" i="28"/>
  <c r="Q36" i="28"/>
  <c r="J36" i="28"/>
  <c r="I36" i="28"/>
  <c r="H36" i="28"/>
  <c r="G36" i="28"/>
  <c r="AQ34" i="28"/>
  <c r="AP34" i="28"/>
  <c r="AO34" i="28"/>
  <c r="AI34" i="28"/>
  <c r="AC34" i="28"/>
  <c r="W34" i="28"/>
  <c r="Q34" i="28"/>
  <c r="J34" i="28"/>
  <c r="I34" i="28"/>
  <c r="H34" i="28"/>
  <c r="G34" i="28"/>
  <c r="AQ41" i="28"/>
  <c r="AP41" i="28"/>
  <c r="AO41" i="28"/>
  <c r="AI41" i="28"/>
  <c r="AC41" i="28"/>
  <c r="W41" i="28"/>
  <c r="Q41" i="28"/>
  <c r="J41" i="28"/>
  <c r="I41" i="28"/>
  <c r="H41" i="28"/>
  <c r="G41" i="28"/>
  <c r="AQ7" i="28"/>
  <c r="AP7" i="28"/>
  <c r="AO7" i="28"/>
  <c r="AI7" i="28"/>
  <c r="AC7" i="28"/>
  <c r="W7" i="28"/>
  <c r="Q7" i="28"/>
  <c r="J7" i="28"/>
  <c r="I7" i="28"/>
  <c r="H7" i="28"/>
  <c r="G7" i="28"/>
  <c r="AQ5" i="28"/>
  <c r="AP5" i="28"/>
  <c r="AO5" i="28"/>
  <c r="AI5" i="28"/>
  <c r="AC5" i="28"/>
  <c r="W5" i="28"/>
  <c r="Q5" i="28"/>
  <c r="J5" i="28"/>
  <c r="I5" i="28"/>
  <c r="H5" i="28"/>
  <c r="G5" i="28"/>
  <c r="AQ9" i="28"/>
  <c r="AP9" i="28"/>
  <c r="AO9" i="28"/>
  <c r="AI9" i="28"/>
  <c r="AC9" i="28"/>
  <c r="W9" i="28"/>
  <c r="Q9" i="28"/>
  <c r="J9" i="28"/>
  <c r="I9" i="28"/>
  <c r="H9" i="28"/>
  <c r="G9" i="28"/>
  <c r="AQ28" i="28"/>
  <c r="AP28" i="28"/>
  <c r="AO28" i="28"/>
  <c r="AI28" i="28"/>
  <c r="AC28" i="28"/>
  <c r="W28" i="28"/>
  <c r="Q28" i="28"/>
  <c r="J28" i="28"/>
  <c r="I28" i="28"/>
  <c r="H28" i="28"/>
  <c r="G28" i="28"/>
  <c r="AQ29" i="28"/>
  <c r="AP29" i="28"/>
  <c r="AO29" i="28"/>
  <c r="AI29" i="28"/>
  <c r="AC29" i="28"/>
  <c r="W29" i="28"/>
  <c r="Q29" i="28"/>
  <c r="J29" i="28"/>
  <c r="I29" i="28"/>
  <c r="H29" i="28"/>
  <c r="G29" i="28"/>
  <c r="AQ11" i="28"/>
  <c r="AP11" i="28"/>
  <c r="AO11" i="28"/>
  <c r="AI11" i="28"/>
  <c r="AC11" i="28"/>
  <c r="W11" i="28"/>
  <c r="Q11" i="28"/>
  <c r="J11" i="28"/>
  <c r="I11" i="28"/>
  <c r="H11" i="28"/>
  <c r="G11" i="28"/>
  <c r="AQ20" i="28"/>
  <c r="AP20" i="28"/>
  <c r="AO20" i="28"/>
  <c r="AI20" i="28"/>
  <c r="AC20" i="28"/>
  <c r="W20" i="28"/>
  <c r="Q20" i="28"/>
  <c r="J20" i="28"/>
  <c r="I20" i="28"/>
  <c r="H20" i="28"/>
  <c r="G20" i="28"/>
  <c r="AQ6" i="28"/>
  <c r="AP6" i="28"/>
  <c r="AO6" i="28"/>
  <c r="AI6" i="28"/>
  <c r="AC6" i="28"/>
  <c r="W6" i="28"/>
  <c r="Q6" i="28"/>
  <c r="J6" i="28"/>
  <c r="I6" i="28"/>
  <c r="H6" i="28"/>
  <c r="G6" i="28"/>
  <c r="AQ10" i="28"/>
  <c r="AP10" i="28"/>
  <c r="AO10" i="28"/>
  <c r="AI10" i="28"/>
  <c r="AC10" i="28"/>
  <c r="W10" i="28"/>
  <c r="Q10" i="28"/>
  <c r="J10" i="28"/>
  <c r="I10" i="28"/>
  <c r="H10" i="28"/>
  <c r="G10" i="28"/>
  <c r="AQ13" i="28"/>
  <c r="AP13" i="28"/>
  <c r="AO13" i="28"/>
  <c r="AI13" i="28"/>
  <c r="AC13" i="28"/>
  <c r="W13" i="28"/>
  <c r="Q13" i="28"/>
  <c r="J13" i="28"/>
  <c r="I13" i="28"/>
  <c r="H13" i="28"/>
  <c r="G13" i="28"/>
  <c r="AQ22" i="28"/>
  <c r="AP22" i="28"/>
  <c r="AO22" i="28"/>
  <c r="AI22" i="28"/>
  <c r="AC22" i="28"/>
  <c r="W22" i="28"/>
  <c r="Q22" i="28"/>
  <c r="J22" i="28"/>
  <c r="I22" i="28"/>
  <c r="H22" i="28"/>
  <c r="G22" i="28"/>
  <c r="AN52" i="27"/>
  <c r="AH52" i="27"/>
  <c r="AB52" i="27"/>
  <c r="V52" i="27"/>
  <c r="P52" i="27"/>
  <c r="AK50" i="27"/>
  <c r="AE50" i="27"/>
  <c r="Y50" i="27"/>
  <c r="S50" i="27"/>
  <c r="M50" i="27"/>
  <c r="AK49" i="27"/>
  <c r="AE49" i="27"/>
  <c r="Y49" i="27"/>
  <c r="S49" i="27"/>
  <c r="M49" i="27"/>
  <c r="AN16" i="27"/>
  <c r="AN10" i="27"/>
  <c r="AN38" i="27"/>
  <c r="AN26" i="27"/>
  <c r="AN15" i="27"/>
  <c r="AN41" i="27"/>
  <c r="AN34" i="27"/>
  <c r="AN36" i="27"/>
  <c r="AN13" i="27"/>
  <c r="AN18" i="27"/>
  <c r="AN29" i="27"/>
  <c r="AN40" i="27"/>
  <c r="AN17" i="27"/>
  <c r="AN25" i="27"/>
  <c r="AN5" i="27"/>
  <c r="AN12" i="27"/>
  <c r="AN27" i="27"/>
  <c r="AN14" i="27"/>
  <c r="AN23" i="27"/>
  <c r="AN32" i="27"/>
  <c r="AN6" i="27"/>
  <c r="AN9" i="27"/>
  <c r="AN39" i="27"/>
  <c r="AN19" i="27"/>
  <c r="AN31" i="27"/>
  <c r="AN24" i="27"/>
  <c r="AN35" i="27"/>
  <c r="AN8" i="27"/>
  <c r="AN28" i="27"/>
  <c r="AN22" i="27"/>
  <c r="AN33" i="27"/>
  <c r="AN20" i="27"/>
  <c r="AN7" i="27"/>
  <c r="AN37" i="27"/>
  <c r="AN30" i="27"/>
  <c r="AN11" i="27"/>
  <c r="AN21" i="27"/>
  <c r="AN48" i="27"/>
  <c r="AJ48" i="27"/>
  <c r="AH16" i="27"/>
  <c r="AH10" i="27"/>
  <c r="AH38" i="27"/>
  <c r="AH26" i="27"/>
  <c r="AH15" i="27"/>
  <c r="AH41" i="27"/>
  <c r="AH34" i="27"/>
  <c r="AH36" i="27"/>
  <c r="AH13" i="27"/>
  <c r="AH18" i="27"/>
  <c r="AH29" i="27"/>
  <c r="AH40" i="27"/>
  <c r="AH17" i="27"/>
  <c r="AH25" i="27"/>
  <c r="AH5" i="27"/>
  <c r="AH12" i="27"/>
  <c r="AH27" i="27"/>
  <c r="AH14" i="27"/>
  <c r="AH23" i="27"/>
  <c r="AH32" i="27"/>
  <c r="AH6" i="27"/>
  <c r="AH9" i="27"/>
  <c r="AH39" i="27"/>
  <c r="AH19" i="27"/>
  <c r="AH31" i="27"/>
  <c r="AH24" i="27"/>
  <c r="AH35" i="27"/>
  <c r="AH8" i="27"/>
  <c r="AH28" i="27"/>
  <c r="AH22" i="27"/>
  <c r="AH33" i="27"/>
  <c r="AH20" i="27"/>
  <c r="AH7" i="27"/>
  <c r="AH37" i="27"/>
  <c r="AH30" i="27"/>
  <c r="AH11" i="27"/>
  <c r="AH21" i="27"/>
  <c r="AH48" i="27"/>
  <c r="AD48" i="27"/>
  <c r="AB16" i="27"/>
  <c r="AB10" i="27"/>
  <c r="AB38" i="27"/>
  <c r="AB26" i="27"/>
  <c r="AB15" i="27"/>
  <c r="AB41" i="27"/>
  <c r="AB34" i="27"/>
  <c r="AB36" i="27"/>
  <c r="AB13" i="27"/>
  <c r="AB18" i="27"/>
  <c r="AB29" i="27"/>
  <c r="AB40" i="27"/>
  <c r="AB17" i="27"/>
  <c r="AB25" i="27"/>
  <c r="AB5" i="27"/>
  <c r="AB12" i="27"/>
  <c r="AB27" i="27"/>
  <c r="AB14" i="27"/>
  <c r="AB23" i="27"/>
  <c r="AB32" i="27"/>
  <c r="AB6" i="27"/>
  <c r="AB9" i="27"/>
  <c r="AB39" i="27"/>
  <c r="AB19" i="27"/>
  <c r="AB31" i="27"/>
  <c r="AB24" i="27"/>
  <c r="AB35" i="27"/>
  <c r="AB8" i="27"/>
  <c r="AB28" i="27"/>
  <c r="AB22" i="27"/>
  <c r="AB33" i="27"/>
  <c r="AB20" i="27"/>
  <c r="AB7" i="27"/>
  <c r="AB37" i="27"/>
  <c r="AB30" i="27"/>
  <c r="AB11" i="27"/>
  <c r="AB21" i="27"/>
  <c r="AB48" i="27"/>
  <c r="X48" i="27"/>
  <c r="V16" i="27"/>
  <c r="V10" i="27"/>
  <c r="V38" i="27"/>
  <c r="V26" i="27"/>
  <c r="V15" i="27"/>
  <c r="V41" i="27"/>
  <c r="V34" i="27"/>
  <c r="V36" i="27"/>
  <c r="V13" i="27"/>
  <c r="V18" i="27"/>
  <c r="V29" i="27"/>
  <c r="V40" i="27"/>
  <c r="V17" i="27"/>
  <c r="V25" i="27"/>
  <c r="V5" i="27"/>
  <c r="V12" i="27"/>
  <c r="V27" i="27"/>
  <c r="V14" i="27"/>
  <c r="V23" i="27"/>
  <c r="V32" i="27"/>
  <c r="V6" i="27"/>
  <c r="V9" i="27"/>
  <c r="V39" i="27"/>
  <c r="V19" i="27"/>
  <c r="V31" i="27"/>
  <c r="V24" i="27"/>
  <c r="V35" i="27"/>
  <c r="V8" i="27"/>
  <c r="V28" i="27"/>
  <c r="V22" i="27"/>
  <c r="V33" i="27"/>
  <c r="V20" i="27"/>
  <c r="V7" i="27"/>
  <c r="V37" i="27"/>
  <c r="V30" i="27"/>
  <c r="V11" i="27"/>
  <c r="V21" i="27"/>
  <c r="V48" i="27"/>
  <c r="R48" i="27"/>
  <c r="P16" i="27"/>
  <c r="P10" i="27"/>
  <c r="P38" i="27"/>
  <c r="P26" i="27"/>
  <c r="P15" i="27"/>
  <c r="P41" i="27"/>
  <c r="P34" i="27"/>
  <c r="P36" i="27"/>
  <c r="P13" i="27"/>
  <c r="P18" i="27"/>
  <c r="P29" i="27"/>
  <c r="P40" i="27"/>
  <c r="P17" i="27"/>
  <c r="P25" i="27"/>
  <c r="P5" i="27"/>
  <c r="P12" i="27"/>
  <c r="P27" i="27"/>
  <c r="P14" i="27"/>
  <c r="P23" i="27"/>
  <c r="P32" i="27"/>
  <c r="P6" i="27"/>
  <c r="P9" i="27"/>
  <c r="P39" i="27"/>
  <c r="P19" i="27"/>
  <c r="P31" i="27"/>
  <c r="P24" i="27"/>
  <c r="P35" i="27"/>
  <c r="P8" i="27"/>
  <c r="P28" i="27"/>
  <c r="P22" i="27"/>
  <c r="P33" i="27"/>
  <c r="P20" i="27"/>
  <c r="P7" i="27"/>
  <c r="P37" i="27"/>
  <c r="P30" i="27"/>
  <c r="P11" i="27"/>
  <c r="P21" i="27"/>
  <c r="P48" i="27"/>
  <c r="L48" i="27"/>
  <c r="AN47" i="27"/>
  <c r="AJ47" i="27"/>
  <c r="AH47" i="27"/>
  <c r="AD47" i="27"/>
  <c r="AB47" i="27"/>
  <c r="X47" i="27"/>
  <c r="V47" i="27"/>
  <c r="R47" i="27"/>
  <c r="P47" i="27"/>
  <c r="L47" i="27"/>
  <c r="AN46" i="27"/>
  <c r="AJ46" i="27"/>
  <c r="AH46" i="27"/>
  <c r="AD46" i="27"/>
  <c r="AB46" i="27"/>
  <c r="X46" i="27"/>
  <c r="V46" i="27"/>
  <c r="R46" i="27"/>
  <c r="P46" i="27"/>
  <c r="L46" i="27"/>
  <c r="AN45" i="27"/>
  <c r="AJ45" i="27"/>
  <c r="AH45" i="27"/>
  <c r="AD45" i="27"/>
  <c r="AB45" i="27"/>
  <c r="X45" i="27"/>
  <c r="V45" i="27"/>
  <c r="R45" i="27"/>
  <c r="P45" i="27"/>
  <c r="L45" i="27"/>
  <c r="AI21" i="27"/>
  <c r="AC21" i="27"/>
  <c r="W21" i="27"/>
  <c r="Q21" i="27"/>
  <c r="K21" i="27"/>
  <c r="J21" i="27"/>
  <c r="I21" i="27"/>
  <c r="H21" i="27"/>
  <c r="K16" i="27"/>
  <c r="K10" i="27"/>
  <c r="K38" i="27"/>
  <c r="K26" i="27"/>
  <c r="K15" i="27"/>
  <c r="K41" i="27"/>
  <c r="K34" i="27"/>
  <c r="K36" i="27"/>
  <c r="K13" i="27"/>
  <c r="K18" i="27"/>
  <c r="K29" i="27"/>
  <c r="K40" i="27"/>
  <c r="K17" i="27"/>
  <c r="K25" i="27"/>
  <c r="K5" i="27"/>
  <c r="K12" i="27"/>
  <c r="K27" i="27"/>
  <c r="K14" i="27"/>
  <c r="K23" i="27"/>
  <c r="K32" i="27"/>
  <c r="K6" i="27"/>
  <c r="K9" i="27"/>
  <c r="K39" i="27"/>
  <c r="K19" i="27"/>
  <c r="K31" i="27"/>
  <c r="K24" i="27"/>
  <c r="K35" i="27"/>
  <c r="K8" i="27"/>
  <c r="K28" i="27"/>
  <c r="K22" i="27"/>
  <c r="K33" i="27"/>
  <c r="K20" i="27"/>
  <c r="K7" i="27"/>
  <c r="K37" i="27"/>
  <c r="K30" i="27"/>
  <c r="K11" i="27"/>
  <c r="G21" i="27"/>
  <c r="AI11" i="27"/>
  <c r="AC11" i="27"/>
  <c r="W11" i="27"/>
  <c r="Q11" i="27"/>
  <c r="J11" i="27"/>
  <c r="I11" i="27"/>
  <c r="H11" i="27"/>
  <c r="G11" i="27"/>
  <c r="AI30" i="27"/>
  <c r="AC30" i="27"/>
  <c r="W30" i="27"/>
  <c r="Q30" i="27"/>
  <c r="J30" i="27"/>
  <c r="I30" i="27"/>
  <c r="H30" i="27"/>
  <c r="G30" i="27"/>
  <c r="AI37" i="27"/>
  <c r="AC37" i="27"/>
  <c r="W37" i="27"/>
  <c r="Q37" i="27"/>
  <c r="J37" i="27"/>
  <c r="I37" i="27"/>
  <c r="H37" i="27"/>
  <c r="G37" i="27"/>
  <c r="AI7" i="27"/>
  <c r="AC7" i="27"/>
  <c r="W7" i="27"/>
  <c r="Q7" i="27"/>
  <c r="J7" i="27"/>
  <c r="I7" i="27"/>
  <c r="H7" i="27"/>
  <c r="G7" i="27"/>
  <c r="AI20" i="27"/>
  <c r="AC20" i="27"/>
  <c r="W20" i="27"/>
  <c r="Q20" i="27"/>
  <c r="J20" i="27"/>
  <c r="I20" i="27"/>
  <c r="H20" i="27"/>
  <c r="G20" i="27"/>
  <c r="AI33" i="27"/>
  <c r="AC33" i="27"/>
  <c r="W33" i="27"/>
  <c r="Q33" i="27"/>
  <c r="J33" i="27"/>
  <c r="I33" i="27"/>
  <c r="H33" i="27"/>
  <c r="G33" i="27"/>
  <c r="AQ22" i="27"/>
  <c r="AP22" i="27"/>
  <c r="AO22" i="27"/>
  <c r="AI22" i="27"/>
  <c r="AC22" i="27"/>
  <c r="W22" i="27"/>
  <c r="Q22" i="27"/>
  <c r="J22" i="27"/>
  <c r="I22" i="27"/>
  <c r="H22" i="27"/>
  <c r="G22" i="27"/>
  <c r="AQ28" i="27"/>
  <c r="AP28" i="27"/>
  <c r="AO28" i="27"/>
  <c r="AI28" i="27"/>
  <c r="AC28" i="27"/>
  <c r="W28" i="27"/>
  <c r="Q28" i="27"/>
  <c r="J28" i="27"/>
  <c r="I28" i="27"/>
  <c r="H28" i="27"/>
  <c r="G28" i="27"/>
  <c r="AQ8" i="27"/>
  <c r="AP8" i="27"/>
  <c r="AO8" i="27"/>
  <c r="AI8" i="27"/>
  <c r="AC8" i="27"/>
  <c r="W8" i="27"/>
  <c r="Q8" i="27"/>
  <c r="J8" i="27"/>
  <c r="I8" i="27"/>
  <c r="H8" i="27"/>
  <c r="G8" i="27"/>
  <c r="AQ35" i="27"/>
  <c r="AP35" i="27"/>
  <c r="AO35" i="27"/>
  <c r="AI35" i="27"/>
  <c r="AC35" i="27"/>
  <c r="W35" i="27"/>
  <c r="Q35" i="27"/>
  <c r="J35" i="27"/>
  <c r="I35" i="27"/>
  <c r="H35" i="27"/>
  <c r="G35" i="27"/>
  <c r="AQ24" i="27"/>
  <c r="AP24" i="27"/>
  <c r="AO24" i="27"/>
  <c r="AI24" i="27"/>
  <c r="AC24" i="27"/>
  <c r="W24" i="27"/>
  <c r="Q24" i="27"/>
  <c r="J24" i="27"/>
  <c r="I24" i="27"/>
  <c r="H24" i="27"/>
  <c r="G24" i="27"/>
  <c r="AQ31" i="27"/>
  <c r="AP31" i="27"/>
  <c r="AO31" i="27"/>
  <c r="AI31" i="27"/>
  <c r="AC31" i="27"/>
  <c r="W31" i="27"/>
  <c r="Q31" i="27"/>
  <c r="J31" i="27"/>
  <c r="I31" i="27"/>
  <c r="H31" i="27"/>
  <c r="G31" i="27"/>
  <c r="AQ19" i="27"/>
  <c r="AP19" i="27"/>
  <c r="AO19" i="27"/>
  <c r="AI19" i="27"/>
  <c r="AC19" i="27"/>
  <c r="W19" i="27"/>
  <c r="Q19" i="27"/>
  <c r="J19" i="27"/>
  <c r="I19" i="27"/>
  <c r="H19" i="27"/>
  <c r="G19" i="27"/>
  <c r="AQ39" i="27"/>
  <c r="AP39" i="27"/>
  <c r="AO39" i="27"/>
  <c r="AI39" i="27"/>
  <c r="AC39" i="27"/>
  <c r="W39" i="27"/>
  <c r="Q39" i="27"/>
  <c r="J39" i="27"/>
  <c r="I39" i="27"/>
  <c r="H39" i="27"/>
  <c r="G39" i="27"/>
  <c r="AQ9" i="27"/>
  <c r="AP9" i="27"/>
  <c r="AO9" i="27"/>
  <c r="AI9" i="27"/>
  <c r="AC9" i="27"/>
  <c r="W9" i="27"/>
  <c r="Q9" i="27"/>
  <c r="J9" i="27"/>
  <c r="I9" i="27"/>
  <c r="H9" i="27"/>
  <c r="G9" i="27"/>
  <c r="AQ6" i="27"/>
  <c r="AP6" i="27"/>
  <c r="AO6" i="27"/>
  <c r="AI6" i="27"/>
  <c r="AC6" i="27"/>
  <c r="W6" i="27"/>
  <c r="Q6" i="27"/>
  <c r="J6" i="27"/>
  <c r="I6" i="27"/>
  <c r="H6" i="27"/>
  <c r="G6" i="27"/>
  <c r="AQ32" i="27"/>
  <c r="AP32" i="27"/>
  <c r="AO32" i="27"/>
  <c r="AI32" i="27"/>
  <c r="AC32" i="27"/>
  <c r="W32" i="27"/>
  <c r="Q32" i="27"/>
  <c r="J32" i="27"/>
  <c r="I32" i="27"/>
  <c r="H32" i="27"/>
  <c r="G32" i="27"/>
  <c r="AQ23" i="27"/>
  <c r="AP23" i="27"/>
  <c r="AO23" i="27"/>
  <c r="AI23" i="27"/>
  <c r="AC23" i="27"/>
  <c r="W23" i="27"/>
  <c r="Q23" i="27"/>
  <c r="J23" i="27"/>
  <c r="I23" i="27"/>
  <c r="H23" i="27"/>
  <c r="G23" i="27"/>
  <c r="AQ14" i="27"/>
  <c r="AP14" i="27"/>
  <c r="AO14" i="27"/>
  <c r="AI14" i="27"/>
  <c r="AC14" i="27"/>
  <c r="W14" i="27"/>
  <c r="Q14" i="27"/>
  <c r="J14" i="27"/>
  <c r="I14" i="27"/>
  <c r="H14" i="27"/>
  <c r="G14" i="27"/>
  <c r="AQ27" i="27"/>
  <c r="AP27" i="27"/>
  <c r="AO27" i="27"/>
  <c r="AI27" i="27"/>
  <c r="AC27" i="27"/>
  <c r="W27" i="27"/>
  <c r="Q27" i="27"/>
  <c r="J27" i="27"/>
  <c r="I27" i="27"/>
  <c r="H27" i="27"/>
  <c r="G27" i="27"/>
  <c r="AQ12" i="27"/>
  <c r="AP12" i="27"/>
  <c r="AO12" i="27"/>
  <c r="AI12" i="27"/>
  <c r="AC12" i="27"/>
  <c r="W12" i="27"/>
  <c r="Q12" i="27"/>
  <c r="J12" i="27"/>
  <c r="I12" i="27"/>
  <c r="H12" i="27"/>
  <c r="G12" i="27"/>
  <c r="AQ5" i="27"/>
  <c r="AP5" i="27"/>
  <c r="AO5" i="27"/>
  <c r="AI5" i="27"/>
  <c r="AC5" i="27"/>
  <c r="W5" i="27"/>
  <c r="Q5" i="27"/>
  <c r="J5" i="27"/>
  <c r="I5" i="27"/>
  <c r="H5" i="27"/>
  <c r="G5" i="27"/>
  <c r="AQ25" i="27"/>
  <c r="AP25" i="27"/>
  <c r="AO25" i="27"/>
  <c r="AI25" i="27"/>
  <c r="AC25" i="27"/>
  <c r="W25" i="27"/>
  <c r="Q25" i="27"/>
  <c r="J25" i="27"/>
  <c r="I25" i="27"/>
  <c r="H25" i="27"/>
  <c r="G25" i="27"/>
  <c r="AQ17" i="27"/>
  <c r="AP17" i="27"/>
  <c r="AO17" i="27"/>
  <c r="AI17" i="27"/>
  <c r="AC17" i="27"/>
  <c r="W17" i="27"/>
  <c r="Q17" i="27"/>
  <c r="J17" i="27"/>
  <c r="I17" i="27"/>
  <c r="H17" i="27"/>
  <c r="G17" i="27"/>
  <c r="AQ40" i="27"/>
  <c r="AP40" i="27"/>
  <c r="AO40" i="27"/>
  <c r="AI40" i="27"/>
  <c r="AC40" i="27"/>
  <c r="W40" i="27"/>
  <c r="Q40" i="27"/>
  <c r="J40" i="27"/>
  <c r="I40" i="27"/>
  <c r="H40" i="27"/>
  <c r="G40" i="27"/>
  <c r="AQ29" i="27"/>
  <c r="AP29" i="27"/>
  <c r="AO29" i="27"/>
  <c r="AI29" i="27"/>
  <c r="AC29" i="27"/>
  <c r="W29" i="27"/>
  <c r="Q29" i="27"/>
  <c r="J29" i="27"/>
  <c r="I29" i="27"/>
  <c r="H29" i="27"/>
  <c r="G29" i="27"/>
  <c r="AQ18" i="27"/>
  <c r="AP18" i="27"/>
  <c r="AO18" i="27"/>
  <c r="AI18" i="27"/>
  <c r="AC18" i="27"/>
  <c r="W18" i="27"/>
  <c r="Q18" i="27"/>
  <c r="J18" i="27"/>
  <c r="I18" i="27"/>
  <c r="H18" i="27"/>
  <c r="G18" i="27"/>
  <c r="AQ13" i="27"/>
  <c r="AP13" i="27"/>
  <c r="AO13" i="27"/>
  <c r="AI13" i="27"/>
  <c r="AC13" i="27"/>
  <c r="W13" i="27"/>
  <c r="Q13" i="27"/>
  <c r="J13" i="27"/>
  <c r="I13" i="27"/>
  <c r="H13" i="27"/>
  <c r="G13" i="27"/>
  <c r="AQ36" i="27"/>
  <c r="AP36" i="27"/>
  <c r="AO36" i="27"/>
  <c r="AI36" i="27"/>
  <c r="AC36" i="27"/>
  <c r="W36" i="27"/>
  <c r="Q36" i="27"/>
  <c r="J36" i="27"/>
  <c r="I36" i="27"/>
  <c r="H36" i="27"/>
  <c r="G36" i="27"/>
  <c r="AQ34" i="27"/>
  <c r="AP34" i="27"/>
  <c r="AO34" i="27"/>
  <c r="AI34" i="27"/>
  <c r="AC34" i="27"/>
  <c r="W34" i="27"/>
  <c r="Q34" i="27"/>
  <c r="J34" i="27"/>
  <c r="I34" i="27"/>
  <c r="H34" i="27"/>
  <c r="G34" i="27"/>
  <c r="AQ41" i="27"/>
  <c r="AP41" i="27"/>
  <c r="AO41" i="27"/>
  <c r="AI41" i="27"/>
  <c r="AC41" i="27"/>
  <c r="W41" i="27"/>
  <c r="Q41" i="27"/>
  <c r="J41" i="27"/>
  <c r="I41" i="27"/>
  <c r="H41" i="27"/>
  <c r="G41" i="27"/>
  <c r="AQ15" i="27"/>
  <c r="AP15" i="27"/>
  <c r="AO15" i="27"/>
  <c r="AI15" i="27"/>
  <c r="AC15" i="27"/>
  <c r="W15" i="27"/>
  <c r="Q15" i="27"/>
  <c r="J15" i="27"/>
  <c r="I15" i="27"/>
  <c r="H15" i="27"/>
  <c r="G15" i="27"/>
  <c r="AQ26" i="27"/>
  <c r="AP26" i="27"/>
  <c r="AO26" i="27"/>
  <c r="AI26" i="27"/>
  <c r="AC26" i="27"/>
  <c r="W26" i="27"/>
  <c r="Q26" i="27"/>
  <c r="J26" i="27"/>
  <c r="I26" i="27"/>
  <c r="H26" i="27"/>
  <c r="G26" i="27"/>
  <c r="AQ38" i="27"/>
  <c r="AP38" i="27"/>
  <c r="AO38" i="27"/>
  <c r="AI38" i="27"/>
  <c r="AC38" i="27"/>
  <c r="W38" i="27"/>
  <c r="Q38" i="27"/>
  <c r="J38" i="27"/>
  <c r="I38" i="27"/>
  <c r="H38" i="27"/>
  <c r="G38" i="27"/>
  <c r="AQ10" i="27"/>
  <c r="AP10" i="27"/>
  <c r="AO10" i="27"/>
  <c r="AI10" i="27"/>
  <c r="AC10" i="27"/>
  <c r="W10" i="27"/>
  <c r="Q10" i="27"/>
  <c r="J10" i="27"/>
  <c r="I10" i="27"/>
  <c r="H10" i="27"/>
  <c r="G10" i="27"/>
  <c r="AQ16" i="27"/>
  <c r="AP16" i="27"/>
  <c r="AO16" i="27"/>
  <c r="AI16" i="27"/>
  <c r="AC16" i="27"/>
  <c r="W16" i="27"/>
  <c r="Q16" i="27"/>
  <c r="J16" i="27"/>
  <c r="I16" i="27"/>
  <c r="H16" i="27"/>
  <c r="G16" i="27"/>
  <c r="P35" i="26"/>
  <c r="V35" i="26"/>
  <c r="AB35" i="26"/>
  <c r="AH35" i="26"/>
  <c r="AN35" i="26"/>
  <c r="K35" i="26"/>
  <c r="P36" i="26"/>
  <c r="V36" i="26"/>
  <c r="AB36" i="26"/>
  <c r="AH36" i="26"/>
  <c r="AN36" i="26"/>
  <c r="K36" i="26"/>
  <c r="P5" i="26"/>
  <c r="V5" i="26"/>
  <c r="AB5" i="26"/>
  <c r="AH5" i="26"/>
  <c r="AN5" i="26"/>
  <c r="K5" i="26"/>
  <c r="P6" i="26"/>
  <c r="V6" i="26"/>
  <c r="AB6" i="26"/>
  <c r="AH6" i="26"/>
  <c r="AN6" i="26"/>
  <c r="K6" i="26"/>
  <c r="P7" i="26"/>
  <c r="V7" i="26"/>
  <c r="AB7" i="26"/>
  <c r="AH7" i="26"/>
  <c r="AN7" i="26"/>
  <c r="K7" i="26"/>
  <c r="P8" i="26"/>
  <c r="V8" i="26"/>
  <c r="AB8" i="26"/>
  <c r="AH8" i="26"/>
  <c r="AN8" i="26"/>
  <c r="K8" i="26"/>
  <c r="P9" i="26"/>
  <c r="V9" i="26"/>
  <c r="AB9" i="26"/>
  <c r="AH9" i="26"/>
  <c r="AN9" i="26"/>
  <c r="K9" i="26"/>
  <c r="P10" i="26"/>
  <c r="V10" i="26"/>
  <c r="AB10" i="26"/>
  <c r="AH10" i="26"/>
  <c r="AN10" i="26"/>
  <c r="K10" i="26"/>
  <c r="P11" i="26"/>
  <c r="V11" i="26"/>
  <c r="AB11" i="26"/>
  <c r="AH11" i="26"/>
  <c r="AN11" i="26"/>
  <c r="K11" i="26"/>
  <c r="P12" i="26"/>
  <c r="V12" i="26"/>
  <c r="AB12" i="26"/>
  <c r="AH12" i="26"/>
  <c r="AN12" i="26"/>
  <c r="K12" i="26"/>
  <c r="P13" i="26"/>
  <c r="V13" i="26"/>
  <c r="AB13" i="26"/>
  <c r="AH13" i="26"/>
  <c r="AN13" i="26"/>
  <c r="K13" i="26"/>
  <c r="P14" i="26"/>
  <c r="V14" i="26"/>
  <c r="AB14" i="26"/>
  <c r="AH14" i="26"/>
  <c r="AN14" i="26"/>
  <c r="K14" i="26"/>
  <c r="P15" i="26"/>
  <c r="V15" i="26"/>
  <c r="AB15" i="26"/>
  <c r="AH15" i="26"/>
  <c r="AN15" i="26"/>
  <c r="K15" i="26"/>
  <c r="P16" i="26"/>
  <c r="V16" i="26"/>
  <c r="AB16" i="26"/>
  <c r="AH16" i="26"/>
  <c r="AN16" i="26"/>
  <c r="K16" i="26"/>
  <c r="P17" i="26"/>
  <c r="V17" i="26"/>
  <c r="AB17" i="26"/>
  <c r="AH17" i="26"/>
  <c r="AN17" i="26"/>
  <c r="K17" i="26"/>
  <c r="P18" i="26"/>
  <c r="V18" i="26"/>
  <c r="AB18" i="26"/>
  <c r="AH18" i="26"/>
  <c r="AN18" i="26"/>
  <c r="K18" i="26"/>
  <c r="P19" i="26"/>
  <c r="V19" i="26"/>
  <c r="AB19" i="26"/>
  <c r="AH19" i="26"/>
  <c r="AN19" i="26"/>
  <c r="K19" i="26"/>
  <c r="P20" i="26"/>
  <c r="V20" i="26"/>
  <c r="AB20" i="26"/>
  <c r="AH20" i="26"/>
  <c r="AN20" i="26"/>
  <c r="K20" i="26"/>
  <c r="P21" i="26"/>
  <c r="V21" i="26"/>
  <c r="AB21" i="26"/>
  <c r="AH21" i="26"/>
  <c r="AN21" i="26"/>
  <c r="K21" i="26"/>
  <c r="P22" i="26"/>
  <c r="V22" i="26"/>
  <c r="AB22" i="26"/>
  <c r="AH22" i="26"/>
  <c r="AN22" i="26"/>
  <c r="K22" i="26"/>
  <c r="P23" i="26"/>
  <c r="V23" i="26"/>
  <c r="AB23" i="26"/>
  <c r="AH23" i="26"/>
  <c r="AN23" i="26"/>
  <c r="K23" i="26"/>
  <c r="P24" i="26"/>
  <c r="V24" i="26"/>
  <c r="AB52" i="26"/>
  <c r="AB24" i="26"/>
  <c r="AH24" i="26"/>
  <c r="AN24" i="26"/>
  <c r="K24" i="26"/>
  <c r="P25" i="26"/>
  <c r="V25" i="26"/>
  <c r="AB25" i="26"/>
  <c r="AH25" i="26"/>
  <c r="AN25" i="26"/>
  <c r="K25" i="26"/>
  <c r="P26" i="26"/>
  <c r="V26" i="26"/>
  <c r="AB26" i="26"/>
  <c r="AH26" i="26"/>
  <c r="AN26" i="26"/>
  <c r="K26" i="26"/>
  <c r="P27" i="26"/>
  <c r="V27" i="26"/>
  <c r="AB27" i="26"/>
  <c r="AH27" i="26"/>
  <c r="AN27" i="26"/>
  <c r="K27" i="26"/>
  <c r="P28" i="26"/>
  <c r="V28" i="26"/>
  <c r="AB28" i="26"/>
  <c r="AH28" i="26"/>
  <c r="AN28" i="26"/>
  <c r="K28" i="26"/>
  <c r="P29" i="26"/>
  <c r="V29" i="26"/>
  <c r="AB29" i="26"/>
  <c r="AH29" i="26"/>
  <c r="AN29" i="26"/>
  <c r="K29" i="26"/>
  <c r="P30" i="26"/>
  <c r="V30" i="26"/>
  <c r="AB30" i="26"/>
  <c r="AH30" i="26"/>
  <c r="AN30" i="26"/>
  <c r="K30" i="26"/>
  <c r="P31" i="26"/>
  <c r="V31" i="26"/>
  <c r="AB31" i="26"/>
  <c r="AH31" i="26"/>
  <c r="AN31" i="26"/>
  <c r="K31" i="26"/>
  <c r="P32" i="26"/>
  <c r="V32" i="26"/>
  <c r="AB32" i="26"/>
  <c r="AH32" i="26"/>
  <c r="AN32" i="26"/>
  <c r="K32" i="26"/>
  <c r="P33" i="26"/>
  <c r="V33" i="26"/>
  <c r="AB33" i="26"/>
  <c r="AH33" i="26"/>
  <c r="AN33" i="26"/>
  <c r="K33" i="26"/>
  <c r="P34" i="26"/>
  <c r="V34" i="26"/>
  <c r="AB34" i="26"/>
  <c r="AH34" i="26"/>
  <c r="AN34" i="26"/>
  <c r="K34" i="26"/>
  <c r="P37" i="26"/>
  <c r="V37" i="26"/>
  <c r="AB37" i="26"/>
  <c r="AH37" i="26"/>
  <c r="AN37" i="26"/>
  <c r="K37" i="26"/>
  <c r="P38" i="26"/>
  <c r="V38" i="26"/>
  <c r="AB38" i="26"/>
  <c r="AH38" i="26"/>
  <c r="AN38" i="26"/>
  <c r="K38" i="26"/>
  <c r="P39" i="26"/>
  <c r="V39" i="26"/>
  <c r="AB39" i="26"/>
  <c r="AH39" i="26"/>
  <c r="AN39" i="26"/>
  <c r="K39" i="26"/>
  <c r="P40" i="26"/>
  <c r="V40" i="26"/>
  <c r="AB40" i="26"/>
  <c r="AH40" i="26"/>
  <c r="AN40" i="26"/>
  <c r="K40" i="26"/>
  <c r="P41" i="26"/>
  <c r="V41" i="26"/>
  <c r="AB41" i="26"/>
  <c r="AH41" i="26"/>
  <c r="AN41" i="26"/>
  <c r="K41" i="26"/>
  <c r="G35" i="26"/>
  <c r="Q35" i="26"/>
  <c r="W35" i="26"/>
  <c r="AC35" i="26"/>
  <c r="AI35" i="26"/>
  <c r="H35" i="26"/>
  <c r="I35" i="26"/>
  <c r="J35" i="26"/>
  <c r="G36" i="26"/>
  <c r="Q36" i="26"/>
  <c r="W36" i="26"/>
  <c r="AC36" i="26"/>
  <c r="AI36" i="26"/>
  <c r="H36" i="26"/>
  <c r="I36" i="26"/>
  <c r="J36" i="26"/>
  <c r="G37" i="26"/>
  <c r="Q37" i="26"/>
  <c r="W37" i="26"/>
  <c r="AC37" i="26"/>
  <c r="AI37" i="26"/>
  <c r="H37" i="26"/>
  <c r="I37" i="26"/>
  <c r="J37" i="26"/>
  <c r="G38" i="26"/>
  <c r="Q38" i="26"/>
  <c r="W38" i="26"/>
  <c r="AC38" i="26"/>
  <c r="AI38" i="26"/>
  <c r="H38" i="26"/>
  <c r="I38" i="26"/>
  <c r="J38" i="26"/>
  <c r="G39" i="26"/>
  <c r="Q39" i="26"/>
  <c r="W39" i="26"/>
  <c r="AC39" i="26"/>
  <c r="AI39" i="26"/>
  <c r="H39" i="26"/>
  <c r="I39" i="26"/>
  <c r="J39" i="26"/>
  <c r="G40" i="26"/>
  <c r="Q40" i="26"/>
  <c r="W40" i="26"/>
  <c r="AC40" i="26"/>
  <c r="AI40" i="26"/>
  <c r="H40" i="26"/>
  <c r="I40" i="26"/>
  <c r="J40" i="26"/>
  <c r="G41" i="26"/>
  <c r="Q41" i="26"/>
  <c r="W41" i="26"/>
  <c r="AC41" i="26"/>
  <c r="AI41" i="26"/>
  <c r="H41" i="26"/>
  <c r="I41" i="26"/>
  <c r="J41" i="26"/>
  <c r="AN52" i="26"/>
  <c r="AH52" i="26"/>
  <c r="V52" i="26"/>
  <c r="P52" i="26"/>
  <c r="AK50" i="26"/>
  <c r="AE50" i="26"/>
  <c r="Y50" i="26"/>
  <c r="S50" i="26"/>
  <c r="M50" i="26"/>
  <c r="AK49" i="26"/>
  <c r="AE49" i="26"/>
  <c r="Y49" i="26"/>
  <c r="S49" i="26"/>
  <c r="M49" i="26"/>
  <c r="AN48" i="26"/>
  <c r="AJ48" i="26"/>
  <c r="AH48" i="26"/>
  <c r="AD48" i="26"/>
  <c r="AB48" i="26"/>
  <c r="X48" i="26"/>
  <c r="V48" i="26"/>
  <c r="R48" i="26"/>
  <c r="P48" i="26"/>
  <c r="L48" i="26"/>
  <c r="AN47" i="26"/>
  <c r="AJ47" i="26"/>
  <c r="AH47" i="26"/>
  <c r="AD47" i="26"/>
  <c r="AB47" i="26"/>
  <c r="X47" i="26"/>
  <c r="V47" i="26"/>
  <c r="R47" i="26"/>
  <c r="P47" i="26"/>
  <c r="L47" i="26"/>
  <c r="AN46" i="26"/>
  <c r="AJ46" i="26"/>
  <c r="AH46" i="26"/>
  <c r="AD46" i="26"/>
  <c r="AB46" i="26"/>
  <c r="X46" i="26"/>
  <c r="V46" i="26"/>
  <c r="R46" i="26"/>
  <c r="P46" i="26"/>
  <c r="L46" i="26"/>
  <c r="AN45" i="26"/>
  <c r="AJ45" i="26"/>
  <c r="AH45" i="26"/>
  <c r="AD45" i="26"/>
  <c r="AB45" i="26"/>
  <c r="X45" i="26"/>
  <c r="V45" i="26"/>
  <c r="R45" i="26"/>
  <c r="P45" i="26"/>
  <c r="L45" i="26"/>
  <c r="AQ34" i="26"/>
  <c r="AP34" i="26"/>
  <c r="AO34" i="26"/>
  <c r="AI29" i="26"/>
  <c r="AC29" i="26"/>
  <c r="W29" i="26"/>
  <c r="Q29" i="26"/>
  <c r="J29" i="26"/>
  <c r="I29" i="26"/>
  <c r="AO29" i="26"/>
  <c r="H29" i="26"/>
  <c r="G29" i="26"/>
  <c r="AQ33" i="26"/>
  <c r="AP33" i="26"/>
  <c r="AO33" i="26"/>
  <c r="AI28" i="26"/>
  <c r="AC28" i="26"/>
  <c r="W28" i="26"/>
  <c r="Q28" i="26"/>
  <c r="J28" i="26"/>
  <c r="I28" i="26"/>
  <c r="AO28" i="26"/>
  <c r="H28" i="26"/>
  <c r="G28" i="26"/>
  <c r="AQ32" i="26"/>
  <c r="AP32" i="26"/>
  <c r="AO32" i="26"/>
  <c r="AI8" i="26"/>
  <c r="AC8" i="26"/>
  <c r="W8" i="26"/>
  <c r="Q8" i="26"/>
  <c r="J8" i="26"/>
  <c r="I8" i="26"/>
  <c r="AO8" i="26"/>
  <c r="H8" i="26"/>
  <c r="G8" i="26"/>
  <c r="AQ31" i="26"/>
  <c r="AP31" i="26"/>
  <c r="AO31" i="26"/>
  <c r="AI25" i="26"/>
  <c r="AC25" i="26"/>
  <c r="W25" i="26"/>
  <c r="Q25" i="26"/>
  <c r="J25" i="26"/>
  <c r="I25" i="26"/>
  <c r="AO25" i="26"/>
  <c r="H25" i="26"/>
  <c r="G25" i="26"/>
  <c r="AQ30" i="26"/>
  <c r="AP30" i="26"/>
  <c r="AO30" i="26"/>
  <c r="AI6" i="26"/>
  <c r="AC6" i="26"/>
  <c r="W6" i="26"/>
  <c r="Q6" i="26"/>
  <c r="J6" i="26"/>
  <c r="I6" i="26"/>
  <c r="AO6" i="26"/>
  <c r="H6" i="26"/>
  <c r="G6" i="26"/>
  <c r="AQ29" i="26"/>
  <c r="AP29" i="26"/>
  <c r="AI19" i="26"/>
  <c r="AC19" i="26"/>
  <c r="W19" i="26"/>
  <c r="Q19" i="26"/>
  <c r="J19" i="26"/>
  <c r="I19" i="26"/>
  <c r="AO19" i="26"/>
  <c r="H19" i="26"/>
  <c r="G19" i="26"/>
  <c r="AQ28" i="26"/>
  <c r="AP28" i="26"/>
  <c r="AI30" i="26"/>
  <c r="AC30" i="26"/>
  <c r="W30" i="26"/>
  <c r="Q30" i="26"/>
  <c r="J30" i="26"/>
  <c r="I30" i="26"/>
  <c r="H30" i="26"/>
  <c r="G30" i="26"/>
  <c r="AQ27" i="26"/>
  <c r="AP27" i="26"/>
  <c r="AO27" i="26"/>
  <c r="AI21" i="26"/>
  <c r="AC21" i="26"/>
  <c r="W21" i="26"/>
  <c r="Q21" i="26"/>
  <c r="J21" i="26"/>
  <c r="I21" i="26"/>
  <c r="AO21" i="26"/>
  <c r="H21" i="26"/>
  <c r="G21" i="26"/>
  <c r="AQ26" i="26"/>
  <c r="AP26" i="26"/>
  <c r="AO26" i="26"/>
  <c r="AI9" i="26"/>
  <c r="AC9" i="26"/>
  <c r="W9" i="26"/>
  <c r="Q9" i="26"/>
  <c r="J9" i="26"/>
  <c r="I9" i="26"/>
  <c r="AO9" i="26"/>
  <c r="H9" i="26"/>
  <c r="G9" i="26"/>
  <c r="AQ25" i="26"/>
  <c r="AP25" i="26"/>
  <c r="AI32" i="26"/>
  <c r="AC32" i="26"/>
  <c r="W32" i="26"/>
  <c r="Q32" i="26"/>
  <c r="J32" i="26"/>
  <c r="I32" i="26"/>
  <c r="H32" i="26"/>
  <c r="G32" i="26"/>
  <c r="AQ24" i="26"/>
  <c r="AP24" i="26"/>
  <c r="AO24" i="26"/>
  <c r="AI20" i="26"/>
  <c r="AC20" i="26"/>
  <c r="W20" i="26"/>
  <c r="Q20" i="26"/>
  <c r="J20" i="26"/>
  <c r="I20" i="26"/>
  <c r="AO20" i="26"/>
  <c r="H20" i="26"/>
  <c r="G20" i="26"/>
  <c r="AQ23" i="26"/>
  <c r="AP23" i="26"/>
  <c r="AO23" i="26"/>
  <c r="AI34" i="26"/>
  <c r="AC34" i="26"/>
  <c r="W34" i="26"/>
  <c r="Q34" i="26"/>
  <c r="J34" i="26"/>
  <c r="I34" i="26"/>
  <c r="H34" i="26"/>
  <c r="G34" i="26"/>
  <c r="AQ22" i="26"/>
  <c r="AP22" i="26"/>
  <c r="AO22" i="26"/>
  <c r="AI31" i="26"/>
  <c r="AC31" i="26"/>
  <c r="W31" i="26"/>
  <c r="Q31" i="26"/>
  <c r="J31" i="26"/>
  <c r="I31" i="26"/>
  <c r="H31" i="26"/>
  <c r="G31" i="26"/>
  <c r="AQ21" i="26"/>
  <c r="AP21" i="26"/>
  <c r="AI23" i="26"/>
  <c r="AC23" i="26"/>
  <c r="W23" i="26"/>
  <c r="Q23" i="26"/>
  <c r="J23" i="26"/>
  <c r="I23" i="26"/>
  <c r="H23" i="26"/>
  <c r="G23" i="26"/>
  <c r="AQ20" i="26"/>
  <c r="AP20" i="26"/>
  <c r="AI14" i="26"/>
  <c r="AC14" i="26"/>
  <c r="W14" i="26"/>
  <c r="Q14" i="26"/>
  <c r="J14" i="26"/>
  <c r="I14" i="26"/>
  <c r="AO14" i="26"/>
  <c r="H14" i="26"/>
  <c r="G14" i="26"/>
  <c r="AQ19" i="26"/>
  <c r="AP19" i="26"/>
  <c r="AI13" i="26"/>
  <c r="AC13" i="26"/>
  <c r="W13" i="26"/>
  <c r="Q13" i="26"/>
  <c r="J13" i="26"/>
  <c r="I13" i="26"/>
  <c r="AO13" i="26"/>
  <c r="H13" i="26"/>
  <c r="G13" i="26"/>
  <c r="AQ18" i="26"/>
  <c r="AP18" i="26"/>
  <c r="AO18" i="26"/>
  <c r="AI12" i="26"/>
  <c r="AC12" i="26"/>
  <c r="W12" i="26"/>
  <c r="Q12" i="26"/>
  <c r="J12" i="26"/>
  <c r="I12" i="26"/>
  <c r="AO12" i="26"/>
  <c r="H12" i="26"/>
  <c r="G12" i="26"/>
  <c r="AQ17" i="26"/>
  <c r="AP17" i="26"/>
  <c r="AO17" i="26"/>
  <c r="AI10" i="26"/>
  <c r="AC10" i="26"/>
  <c r="W10" i="26"/>
  <c r="Q10" i="26"/>
  <c r="J10" i="26"/>
  <c r="I10" i="26"/>
  <c r="AO10" i="26"/>
  <c r="H10" i="26"/>
  <c r="G10" i="26"/>
  <c r="AQ16" i="26"/>
  <c r="AP16" i="26"/>
  <c r="AO16" i="26"/>
  <c r="AI18" i="26"/>
  <c r="AC18" i="26"/>
  <c r="W18" i="26"/>
  <c r="Q18" i="26"/>
  <c r="J18" i="26"/>
  <c r="I18" i="26"/>
  <c r="H18" i="26"/>
  <c r="G18" i="26"/>
  <c r="AQ15" i="26"/>
  <c r="AP15" i="26"/>
  <c r="AO15" i="26"/>
  <c r="AI16" i="26"/>
  <c r="AC16" i="26"/>
  <c r="W16" i="26"/>
  <c r="Q16" i="26"/>
  <c r="J16" i="26"/>
  <c r="I16" i="26"/>
  <c r="H16" i="26"/>
  <c r="G16" i="26"/>
  <c r="AQ14" i="26"/>
  <c r="AP14" i="26"/>
  <c r="AI26" i="26"/>
  <c r="AC26" i="26"/>
  <c r="W26" i="26"/>
  <c r="Q26" i="26"/>
  <c r="J26" i="26"/>
  <c r="I26" i="26"/>
  <c r="H26" i="26"/>
  <c r="G26" i="26"/>
  <c r="AQ13" i="26"/>
  <c r="AP13" i="26"/>
  <c r="AI7" i="26"/>
  <c r="AC7" i="26"/>
  <c r="W7" i="26"/>
  <c r="Q7" i="26"/>
  <c r="J7" i="26"/>
  <c r="I7" i="26"/>
  <c r="AO7" i="26"/>
  <c r="H7" i="26"/>
  <c r="G7" i="26"/>
  <c r="AQ12" i="26"/>
  <c r="AP12" i="26"/>
  <c r="AI5" i="26"/>
  <c r="AC5" i="26"/>
  <c r="W5" i="26"/>
  <c r="Q5" i="26"/>
  <c r="J5" i="26"/>
  <c r="I5" i="26"/>
  <c r="AO5" i="26"/>
  <c r="H5" i="26"/>
  <c r="G5" i="26"/>
  <c r="AQ11" i="26"/>
  <c r="AP11" i="26"/>
  <c r="AO11" i="26"/>
  <c r="AI15" i="26"/>
  <c r="AC15" i="26"/>
  <c r="W15" i="26"/>
  <c r="Q15" i="26"/>
  <c r="J15" i="26"/>
  <c r="I15" i="26"/>
  <c r="H15" i="26"/>
  <c r="G15" i="26"/>
  <c r="AQ10" i="26"/>
  <c r="AP10" i="26"/>
  <c r="AI11" i="26"/>
  <c r="AC11" i="26"/>
  <c r="W11" i="26"/>
  <c r="Q11" i="26"/>
  <c r="J11" i="26"/>
  <c r="I11" i="26"/>
  <c r="H11" i="26"/>
  <c r="G11" i="26"/>
  <c r="AQ9" i="26"/>
  <c r="AP9" i="26"/>
  <c r="AI17" i="26"/>
  <c r="AC17" i="26"/>
  <c r="W17" i="26"/>
  <c r="Q17" i="26"/>
  <c r="J17" i="26"/>
  <c r="I17" i="26"/>
  <c r="H17" i="26"/>
  <c r="G17" i="26"/>
  <c r="AQ8" i="26"/>
  <c r="AP8" i="26"/>
  <c r="AI27" i="26"/>
  <c r="AC27" i="26"/>
  <c r="W27" i="26"/>
  <c r="Q27" i="26"/>
  <c r="J27" i="26"/>
  <c r="I27" i="26"/>
  <c r="H27" i="26"/>
  <c r="G27" i="26"/>
  <c r="AQ7" i="26"/>
  <c r="AP7" i="26"/>
  <c r="AI22" i="26"/>
  <c r="AC22" i="26"/>
  <c r="W22" i="26"/>
  <c r="Q22" i="26"/>
  <c r="J22" i="26"/>
  <c r="I22" i="26"/>
  <c r="H22" i="26"/>
  <c r="G22" i="26"/>
  <c r="AQ6" i="26"/>
  <c r="AP6" i="26"/>
  <c r="AI33" i="26"/>
  <c r="AC33" i="26"/>
  <c r="W33" i="26"/>
  <c r="Q33" i="26"/>
  <c r="J33" i="26"/>
  <c r="I33" i="26"/>
  <c r="H33" i="26"/>
  <c r="G33" i="26"/>
  <c r="AQ5" i="26"/>
  <c r="AP5" i="26"/>
  <c r="AI24" i="26"/>
  <c r="AC24" i="26"/>
  <c r="W24" i="26"/>
  <c r="Q24" i="26"/>
  <c r="J24" i="26"/>
  <c r="I24" i="26"/>
  <c r="H24" i="26"/>
  <c r="G2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CB10C2F1-AC31-7940-9630-50E8C7E1DAC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278DDA17-8818-844F-A366-5542E7201EB2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57D90BA2-669A-1F49-A32B-96EA6D117A22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854435AD-3CA8-6148-99C4-CFF4354A4ED7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E2BA5A22-3EB6-484F-80A4-893F22588447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ECBDF502-D98E-124B-8B53-FCD3F8508643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C2E72265-7B5D-544E-8314-5E1B1BB6994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90F96AE6-8D15-6C41-9CAD-A7FA81CFE86F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C11D06FF-AFDA-2C44-B161-39605444F71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4A435E7A-9CDC-C943-AEF5-F24346DFD57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9ADF3E3-8312-E547-9153-D48C0BC90B1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837B1D51-5E10-1B45-8B0B-D55001556DC7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FE3BE77B-4E17-FF4A-8A58-2DEFF29A175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3E768A8F-2217-8D47-BFAA-D34E6AE08C5B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AC920AFF-3696-CD49-AE22-ED1506292CA1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AA3D2BB1-0545-E64C-A2F3-21A47D33ABD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8D67B8E0-B576-8149-8826-C3FA4E71C275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4F60315A-A6D5-584C-B8D5-42EE005324C9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600000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sharedStrings.xml><?xml version="1.0" encoding="utf-8"?>
<sst xmlns="http://schemas.openxmlformats.org/spreadsheetml/2006/main" count="652" uniqueCount="101">
  <si>
    <t>THSS Match Scores</t>
  </si>
  <si>
    <t>Overall Match Scores</t>
  </si>
  <si>
    <t>Stage 1</t>
  </si>
  <si>
    <t># Targets</t>
  </si>
  <si>
    <t>Stage 2</t>
  </si>
  <si>
    <t>Stage 3</t>
  </si>
  <si>
    <t>Stage 4</t>
  </si>
  <si>
    <t>Stage 5</t>
  </si>
  <si>
    <t>Date of Match:</t>
  </si>
  <si>
    <t>Name</t>
  </si>
  <si>
    <t>Shooter #</t>
  </si>
  <si>
    <t>Category</t>
  </si>
  <si>
    <t>Posse #</t>
  </si>
  <si>
    <t>Category / Class</t>
  </si>
  <si>
    <t>Possee</t>
  </si>
  <si>
    <t>Overall Place</t>
  </si>
  <si>
    <t>Rank Points</t>
  </si>
  <si>
    <t>Stages Clean</t>
  </si>
  <si>
    <t>Total Misses</t>
  </si>
  <si>
    <t>Final T/Time</t>
  </si>
  <si>
    <t>Raw Time</t>
  </si>
  <si>
    <t>Misses</t>
  </si>
  <si>
    <t>Procedural</t>
  </si>
  <si>
    <t>Bonus</t>
  </si>
  <si>
    <t>Total Time</t>
  </si>
  <si>
    <t>Rank Score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</si>
  <si>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</si>
  <si>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</si>
  <si>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</si>
  <si>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</si>
  <si>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</si>
  <si>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</si>
  <si>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</si>
  <si>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</si>
  <si>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</si>
  <si>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</si>
  <si>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Ind</t>
  </si>
  <si>
    <t>#</t>
  </si>
  <si>
    <t>TOTAL</t>
  </si>
  <si>
    <t>SDQ Penalty</t>
  </si>
  <si>
    <t>SDQ</t>
  </si>
  <si>
    <t>Trooper</t>
  </si>
  <si>
    <t>49'er</t>
  </si>
  <si>
    <t>Slowpoke</t>
  </si>
  <si>
    <t>Classic Cowboy</t>
  </si>
  <si>
    <t>Totes Magoats</t>
  </si>
  <si>
    <t>Slimy</t>
  </si>
  <si>
    <t>Cowboy</t>
  </si>
  <si>
    <t>Texas Scout</t>
  </si>
  <si>
    <t>Wrangler</t>
  </si>
  <si>
    <t>Aiyanakay</t>
  </si>
  <si>
    <t>Lady 49'er</t>
  </si>
  <si>
    <t>Bessie James</t>
  </si>
  <si>
    <t>Lady Duelist</t>
  </si>
  <si>
    <t>Adobe Walls</t>
  </si>
  <si>
    <t>Social Club</t>
  </si>
  <si>
    <t>Mine</t>
  </si>
  <si>
    <t>OK Corral</t>
  </si>
  <si>
    <t>Marshal's Office</t>
  </si>
  <si>
    <t>Doc O'Bay</t>
  </si>
  <si>
    <t>Duelist</t>
  </si>
  <si>
    <t>Brass Tack</t>
  </si>
  <si>
    <t>Manchaca Kid</t>
  </si>
  <si>
    <t>Major Ned Prentiss</t>
  </si>
  <si>
    <t>THSS Wild Bunch</t>
  </si>
  <si>
    <t>Badlands Walt</t>
  </si>
  <si>
    <t>Indian Fighter</t>
  </si>
  <si>
    <t>Quirt Evans</t>
  </si>
  <si>
    <t>Badlands Brian</t>
  </si>
  <si>
    <t>Boomer</t>
  </si>
  <si>
    <t>Charlie Ringo</t>
  </si>
  <si>
    <t>Cody Dixon Lever</t>
  </si>
  <si>
    <t>Nimrod</t>
  </si>
  <si>
    <t>Houston</t>
  </si>
  <si>
    <t>Rittmeister</t>
  </si>
  <si>
    <t>Delia Rose</t>
  </si>
  <si>
    <t>Cowgirl</t>
  </si>
  <si>
    <t>George Strait Shooter</t>
  </si>
  <si>
    <t>Cattle Baron</t>
  </si>
  <si>
    <t>Dutch</t>
  </si>
  <si>
    <t>Charles Goodnight</t>
  </si>
  <si>
    <t>Revenooer</t>
  </si>
  <si>
    <t>Osage Mike</t>
  </si>
  <si>
    <t>B Western</t>
  </si>
  <si>
    <t>Eagle Eye Jack</t>
  </si>
  <si>
    <t>Lock'Em Up John</t>
  </si>
  <si>
    <t>Elder Statesman</t>
  </si>
  <si>
    <t>Dodge City Mike</t>
  </si>
  <si>
    <t>Senior</t>
  </si>
  <si>
    <t>Texas Billy</t>
  </si>
  <si>
    <t>Crusty Coot</t>
  </si>
  <si>
    <t>Dusty Mines</t>
  </si>
  <si>
    <t>Brandon</t>
  </si>
  <si>
    <t>Pepper Russell</t>
  </si>
  <si>
    <t>Badlands Buddy</t>
  </si>
  <si>
    <t>Alesey Miller</t>
  </si>
  <si>
    <t>Senior Gunfighter</t>
  </si>
  <si>
    <t>Doc Boedecker</t>
  </si>
  <si>
    <t>Sharpshooter</t>
  </si>
  <si>
    <t>Cody Dixon Single</t>
  </si>
  <si>
    <t>Brazos 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</si>
</sst>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0" fontId="1" fillId="0" borderId="11" xfId="0" applyFont="1" applyFill="1" applyBorder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1" fontId="2" fillId="7" borderId="1" xfId="0" applyNumberFormat="1" applyFont="1" applyFill="1" applyBorder="1" applyAlignment="1" applyProtection="1">
      <alignment horizontal="center"/>
      <protection locked="0"/>
    </xf>
    <xf numFmtId="0" fontId="1" fillId="7" borderId="11" xfId="0" applyFont="1" applyFill="1" applyBorder="1" applyProtection="1">
      <protection locked="0"/>
    </xf>
    <xf numFmtId="1" fontId="2" fillId="7" borderId="1" xfId="0" applyNumberFormat="1" applyFont="1" applyFill="1" applyBorder="1" applyAlignment="1" applyProtection="1">
      <alignment wrapText="1"/>
      <protection locked="0"/>
    </xf>
    <xf numFmtId="0" fontId="2" fillId="7" borderId="1" xfId="0" applyFont="1" applyFill="1" applyBorder="1" applyAlignment="1" applyProtection="1">
      <protection locked="0"/>
    </xf>
    <xf numFmtId="0" fontId="2" fillId="7" borderId="1" xfId="0" applyFont="1" applyFill="1" applyBorder="1" applyAlignment="1" applyProtection="1">
      <alignment horizontal="right"/>
      <protection locked="0"/>
    </xf>
    <xf numFmtId="0" fontId="1" fillId="7" borderId="1" xfId="0" applyFont="1" applyFill="1" applyBorder="1" applyProtection="1">
      <protection locked="0"/>
    </xf>
    <xf numFmtId="1" fontId="2" fillId="7" borderId="1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</cellXfs>
  <cellStyles count="9"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8E21-0A19-9B47-9927-F6C14CB81B44}">
  <sheetPr>
    <pageSetUpPr fitToPage="1"/>
  </sheetPr>
  <dimension ref="A1:AQ52"/>
  <sheetViews>
    <sheetView topLeftCell="A3" zoomScale="120" zoomScaleNormal="120" workbookViewId="0">
      <selection activeCell="A13" sqref="A13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83" t="s">
        <v>0</v>
      </c>
      <c r="B1" s="84"/>
      <c r="C1" s="84"/>
      <c r="D1" s="84"/>
      <c r="E1" s="85"/>
      <c r="F1" s="86" t="s">
        <v>1</v>
      </c>
      <c r="G1" s="87"/>
      <c r="H1" s="87"/>
      <c r="I1" s="87"/>
      <c r="J1" s="87"/>
      <c r="K1" s="88"/>
      <c r="L1" s="77" t="s">
        <v>2</v>
      </c>
      <c r="M1" s="78"/>
      <c r="N1" s="78"/>
      <c r="O1" s="78"/>
      <c r="P1" s="48" t="s">
        <v>3</v>
      </c>
      <c r="Q1" s="8"/>
      <c r="R1" s="77" t="s">
        <v>4</v>
      </c>
      <c r="S1" s="78"/>
      <c r="T1" s="78"/>
      <c r="U1" s="78"/>
      <c r="V1" s="48" t="s">
        <v>3</v>
      </c>
      <c r="W1" s="8"/>
      <c r="X1" s="77" t="s">
        <v>5</v>
      </c>
      <c r="Y1" s="78"/>
      <c r="Z1" s="78"/>
      <c r="AA1" s="78"/>
      <c r="AB1" s="48" t="s">
        <v>3</v>
      </c>
      <c r="AC1" s="8"/>
      <c r="AD1" s="77" t="s">
        <v>6</v>
      </c>
      <c r="AE1" s="78"/>
      <c r="AF1" s="78"/>
      <c r="AG1" s="78"/>
      <c r="AH1" s="48" t="s">
        <v>3</v>
      </c>
      <c r="AI1" s="8"/>
      <c r="AJ1" s="77" t="s">
        <v>7</v>
      </c>
      <c r="AK1" s="78"/>
      <c r="AL1" s="78"/>
      <c r="AM1" s="78"/>
      <c r="AN1" s="48" t="s">
        <v>3</v>
      </c>
      <c r="AO1" s="8"/>
      <c r="AP1" s="8"/>
      <c r="AQ1" s="8"/>
    </row>
    <row r="2" spans="1:43" s="9" customFormat="1" ht="12.75" customHeight="1" thickBot="1" x14ac:dyDescent="0.2">
      <c r="A2" s="79" t="s">
        <v>8</v>
      </c>
      <c r="B2" s="80"/>
      <c r="C2" s="80"/>
      <c r="D2" s="80"/>
      <c r="E2" s="63"/>
      <c r="F2" s="89"/>
      <c r="G2" s="90"/>
      <c r="H2" s="90"/>
      <c r="I2" s="90"/>
      <c r="J2" s="90"/>
      <c r="K2" s="91"/>
      <c r="L2" s="81" t="s">
        <v>54</v>
      </c>
      <c r="M2" s="82"/>
      <c r="N2" s="82"/>
      <c r="O2" s="82"/>
      <c r="P2" s="49">
        <v>24</v>
      </c>
      <c r="Q2" s="14"/>
      <c r="R2" s="81" t="s">
        <v>58</v>
      </c>
      <c r="S2" s="82"/>
      <c r="T2" s="82"/>
      <c r="U2" s="82"/>
      <c r="V2" s="49">
        <v>22</v>
      </c>
      <c r="W2" s="14"/>
      <c r="X2" s="81" t="s">
        <v>55</v>
      </c>
      <c r="Y2" s="82"/>
      <c r="Z2" s="82"/>
      <c r="AA2" s="82"/>
      <c r="AB2" s="49">
        <v>22</v>
      </c>
      <c r="AC2" s="14"/>
      <c r="AD2" s="81" t="s">
        <v>56</v>
      </c>
      <c r="AE2" s="82"/>
      <c r="AF2" s="82"/>
      <c r="AG2" s="82"/>
      <c r="AH2" s="49">
        <v>24</v>
      </c>
      <c r="AI2" s="14"/>
      <c r="AJ2" s="81" t="s">
        <v>57</v>
      </c>
      <c r="AK2" s="82"/>
      <c r="AL2" s="82"/>
      <c r="AM2" s="82"/>
      <c r="AN2" s="49">
        <v>26</v>
      </c>
      <c r="AO2" s="14"/>
      <c r="AP2" s="14"/>
      <c r="AQ2" s="8"/>
    </row>
    <row r="3" spans="1:43" s="24" customFormat="1" ht="78" customHeight="1" x14ac:dyDescent="0.15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15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45</v>
      </c>
      <c r="B5" s="2"/>
      <c r="C5" s="1"/>
      <c r="D5" s="3">
        <v>1</v>
      </c>
      <c r="E5" s="7" t="s">
        <v>42</v>
      </c>
      <c r="F5" s="6"/>
      <c r="G5" s="67">
        <f t="shared" ref="G5:G41" si="0">RANK(K5,K$4:K$42,1)</f>
        <v>2</v>
      </c>
      <c r="H5" s="67">
        <f t="shared" ref="H5:H41" si="1">Q5+W5+AC5+AI5+AO5</f>
        <v>13</v>
      </c>
      <c r="I5" s="67">
        <f t="shared" ref="I5:I41" si="2">IF(M5=0,1,0)+IF(S5=0,1,0)+IF(Y5=0,1,0)+IF(AE5=0,1,0)+IF(AK5=0,1,0)</f>
        <v>3</v>
      </c>
      <c r="J5" s="67">
        <f t="shared" ref="J5:J41" si="3">M5+S5+Y5+AE5+AK5</f>
        <v>2</v>
      </c>
      <c r="K5" s="68">
        <f t="shared" ref="K5:K41" si="4">P5+V5+AB5+AH5+AN5</f>
        <v>126.01</v>
      </c>
      <c r="L5" s="52">
        <v>29.03</v>
      </c>
      <c r="M5" s="6">
        <v>0</v>
      </c>
      <c r="N5" s="32"/>
      <c r="O5" s="32"/>
      <c r="P5" s="39">
        <f t="shared" ref="P5:P41" si="5">IF((OR(L5="",L5="DNC")),"",IF(L5="SDQ",P$52,IF(L5="DNF",999,(L5+(5*M5)+(N5*10)-(O5*5)))))</f>
        <v>29.03</v>
      </c>
      <c r="Q5" s="56">
        <f>IF(P5="",Default_Rank_Score,RANK(P5,P$4:P$42,1))</f>
        <v>2</v>
      </c>
      <c r="R5" s="52">
        <v>24.5</v>
      </c>
      <c r="S5" s="6">
        <v>0</v>
      </c>
      <c r="T5" s="32"/>
      <c r="U5" s="32"/>
      <c r="V5" s="39">
        <f t="shared" ref="V5:V41" si="6">IF((OR(R5="",R5="DNC")),"",IF(R5="SDQ",V$52,IF(R5="DNF",999,(R5+(5*S5)+(T5*10)-(U5*5)))))</f>
        <v>24.5</v>
      </c>
      <c r="W5" s="58">
        <f>IF(V5="",Default_Rank_Score,RANK(V5,V$4:V$42,1))</f>
        <v>2</v>
      </c>
      <c r="X5" s="52">
        <v>15.95</v>
      </c>
      <c r="Y5" s="6">
        <v>0</v>
      </c>
      <c r="Z5" s="32"/>
      <c r="AA5" s="32"/>
      <c r="AB5" s="39">
        <f t="shared" ref="AB5:AB41" si="7">IF((OR(X5="",X5="DNC")),"",IF(X5="SDQ",AB$52,IF(X5="DNF",999,(X5+(5*Y5)+(Z5*10)-(AA5*5)))))</f>
        <v>15.95</v>
      </c>
      <c r="AC5" s="58">
        <f>IF(AB5="",Default_Rank_Score,RANK(AB5,AB$4:AB$42,1))</f>
        <v>2</v>
      </c>
      <c r="AD5" s="52">
        <v>22.98</v>
      </c>
      <c r="AE5" s="6">
        <v>1</v>
      </c>
      <c r="AF5" s="32"/>
      <c r="AG5" s="32"/>
      <c r="AH5" s="39">
        <f t="shared" ref="AH5:AH41" si="8">IF((OR(AD5="",AD5="DNC")),"",IF(AD5="SDQ",AH$52,IF(AD5="DNF",999,(AD5+(5*AE5)+(AF5*10)-(AG5*5)))))</f>
        <v>27.98</v>
      </c>
      <c r="AI5" s="58">
        <f>IF(AH5="",Default_Rank_Score,RANK(AH5,AH$4:AH$42,1))</f>
        <v>4</v>
      </c>
      <c r="AJ5" s="52">
        <v>23.55</v>
      </c>
      <c r="AK5" s="6">
        <v>1</v>
      </c>
      <c r="AL5" s="32"/>
      <c r="AM5" s="32"/>
      <c r="AN5" s="39">
        <f t="shared" ref="AN5:AN41" si="9">IF((OR(AJ5="",AJ5="DNC")),"",IF(AJ5="SDQ",AN$52,IF(AJ5="DNF",999,(AJ5+(5*AK5)+(AL5*10)-(AM5*5)))))</f>
        <v>28.55</v>
      </c>
      <c r="AO5" s="12">
        <f>IF(AN5="",Default_Rank_Score,RANK(AN5,AN$4:AN$42,1))</f>
        <v>3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62</v>
      </c>
      <c r="B6" s="2"/>
      <c r="C6" s="1"/>
      <c r="D6" s="3">
        <v>1</v>
      </c>
      <c r="E6" s="7" t="s">
        <v>42</v>
      </c>
      <c r="F6" s="6"/>
      <c r="G6" s="67">
        <f t="shared" si="0"/>
        <v>3</v>
      </c>
      <c r="H6" s="67">
        <f t="shared" si="1"/>
        <v>23</v>
      </c>
      <c r="I6" s="67">
        <f t="shared" si="2"/>
        <v>2</v>
      </c>
      <c r="J6" s="67">
        <f t="shared" si="3"/>
        <v>4</v>
      </c>
      <c r="K6" s="68">
        <f t="shared" si="4"/>
        <v>137.29</v>
      </c>
      <c r="L6" s="52">
        <v>35.49</v>
      </c>
      <c r="M6" s="6">
        <v>1</v>
      </c>
      <c r="N6" s="32"/>
      <c r="O6" s="32"/>
      <c r="P6" s="39">
        <f t="shared" si="5"/>
        <v>40.49</v>
      </c>
      <c r="Q6" s="56">
        <f>IF(P6="",Default_Rank_Score,RANK(P6,P$4:P$42,1))</f>
        <v>7</v>
      </c>
      <c r="R6" s="52">
        <v>22.3</v>
      </c>
      <c r="S6" s="6">
        <v>2</v>
      </c>
      <c r="T6" s="32"/>
      <c r="U6" s="32"/>
      <c r="V6" s="39">
        <f t="shared" si="6"/>
        <v>32.299999999999997</v>
      </c>
      <c r="W6" s="58">
        <f>IF(V6="",Default_Rank_Score,RANK(V6,V$4:V$42,1))</f>
        <v>8</v>
      </c>
      <c r="X6" s="52">
        <v>18.36</v>
      </c>
      <c r="Y6" s="6">
        <v>0</v>
      </c>
      <c r="Z6" s="32"/>
      <c r="AA6" s="32"/>
      <c r="AB6" s="39">
        <f t="shared" si="7"/>
        <v>18.36</v>
      </c>
      <c r="AC6" s="58">
        <f>IF(AB6="",Default_Rank_Score,RANK(AB6,AB$4:AB$42,1))</f>
        <v>5</v>
      </c>
      <c r="AD6" s="52">
        <v>19.27</v>
      </c>
      <c r="AE6" s="6">
        <v>0</v>
      </c>
      <c r="AF6" s="32"/>
      <c r="AG6" s="32"/>
      <c r="AH6" s="39">
        <f t="shared" si="8"/>
        <v>19.27</v>
      </c>
      <c r="AI6" s="58">
        <f>IF(AH6="",Default_Rank_Score,RANK(AH6,AH$4:AH$42,1))</f>
        <v>1</v>
      </c>
      <c r="AJ6" s="52">
        <v>21.87</v>
      </c>
      <c r="AK6" s="6">
        <v>1</v>
      </c>
      <c r="AL6" s="32"/>
      <c r="AM6" s="32"/>
      <c r="AN6" s="39">
        <f t="shared" si="9"/>
        <v>26.87</v>
      </c>
      <c r="AO6" s="12">
        <f>IF(AN6="",Default_Rank_Score,RANK(AN6,AN$4:AN$42,1))</f>
        <v>2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43</v>
      </c>
      <c r="B7" s="2"/>
      <c r="C7" s="1"/>
      <c r="D7" s="3">
        <v>1</v>
      </c>
      <c r="E7" s="7" t="s">
        <v>42</v>
      </c>
      <c r="F7" s="6"/>
      <c r="G7" s="67">
        <f t="shared" si="0"/>
        <v>9</v>
      </c>
      <c r="H7" s="67">
        <f t="shared" si="1"/>
        <v>42</v>
      </c>
      <c r="I7" s="67">
        <f t="shared" si="2"/>
        <v>5</v>
      </c>
      <c r="J7" s="67">
        <f t="shared" si="3"/>
        <v>0</v>
      </c>
      <c r="K7" s="68">
        <f t="shared" si="4"/>
        <v>170.81</v>
      </c>
      <c r="L7" s="52">
        <v>44</v>
      </c>
      <c r="M7" s="6">
        <v>0</v>
      </c>
      <c r="N7" s="32"/>
      <c r="O7" s="32"/>
      <c r="P7" s="39">
        <f t="shared" si="5"/>
        <v>44</v>
      </c>
      <c r="Q7" s="56">
        <f>IF(P7="",Default_Rank_Score,RANK(P7,P$4:P$42,1))</f>
        <v>11</v>
      </c>
      <c r="R7" s="52">
        <v>37.97</v>
      </c>
      <c r="S7" s="6">
        <v>0</v>
      </c>
      <c r="T7" s="32"/>
      <c r="U7" s="32"/>
      <c r="V7" s="39">
        <f t="shared" si="6"/>
        <v>37.97</v>
      </c>
      <c r="W7" s="58">
        <f>IF(V7="",Default_Rank_Score,RANK(V7,V$4:V$42,1))</f>
        <v>11</v>
      </c>
      <c r="X7" s="52">
        <v>25</v>
      </c>
      <c r="Y7" s="6">
        <v>0</v>
      </c>
      <c r="Z7" s="32"/>
      <c r="AA7" s="32"/>
      <c r="AB7" s="39">
        <f t="shared" si="7"/>
        <v>25</v>
      </c>
      <c r="AC7" s="58">
        <f>IF(AB7="",Default_Rank_Score,RANK(AB7,AB$4:AB$42,1))</f>
        <v>9</v>
      </c>
      <c r="AD7" s="52">
        <v>33.950000000000003</v>
      </c>
      <c r="AE7" s="6">
        <v>0</v>
      </c>
      <c r="AF7" s="32"/>
      <c r="AG7" s="32"/>
      <c r="AH7" s="39">
        <f t="shared" si="8"/>
        <v>33.950000000000003</v>
      </c>
      <c r="AI7" s="58">
        <f>IF(AH7="",Default_Rank_Score,RANK(AH7,AH$4:AH$42,1))</f>
        <v>7</v>
      </c>
      <c r="AJ7" s="52">
        <v>29.89</v>
      </c>
      <c r="AK7" s="69">
        <v>0</v>
      </c>
      <c r="AL7" s="32"/>
      <c r="AM7" s="32"/>
      <c r="AN7" s="39">
        <f t="shared" si="9"/>
        <v>29.89</v>
      </c>
      <c r="AO7" s="12">
        <f>IF(AN7="",Default_Rank_Score,RANK(AN7,AN$4:AN$42,1))</f>
        <v>4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69</v>
      </c>
      <c r="B8" s="2"/>
      <c r="C8" s="1"/>
      <c r="D8" s="3">
        <v>2</v>
      </c>
      <c r="E8" s="7" t="s">
        <v>42</v>
      </c>
      <c r="F8" s="6"/>
      <c r="G8" s="67">
        <f t="shared" si="0"/>
        <v>11</v>
      </c>
      <c r="H8" s="67">
        <f t="shared" si="1"/>
        <v>59</v>
      </c>
      <c r="I8" s="67">
        <f t="shared" si="2"/>
        <v>4</v>
      </c>
      <c r="J8" s="67">
        <f t="shared" si="3"/>
        <v>2</v>
      </c>
      <c r="K8" s="68">
        <f t="shared" si="4"/>
        <v>189.04</v>
      </c>
      <c r="L8" s="52">
        <v>45.96</v>
      </c>
      <c r="M8" s="6">
        <v>0</v>
      </c>
      <c r="N8" s="32"/>
      <c r="O8" s="32"/>
      <c r="P8" s="39">
        <f t="shared" si="5"/>
        <v>45.96</v>
      </c>
      <c r="Q8" s="56">
        <f>IF(P8="",Default_Rank_Score,RANK(P8,P$4:P$42,1))</f>
        <v>13</v>
      </c>
      <c r="R8" s="52">
        <v>35.15</v>
      </c>
      <c r="S8" s="6">
        <v>2</v>
      </c>
      <c r="T8" s="32"/>
      <c r="U8" s="32"/>
      <c r="V8" s="39">
        <f t="shared" si="6"/>
        <v>45.15</v>
      </c>
      <c r="W8" s="58">
        <f>IF(V8="",Default_Rank_Score,RANK(V8,V$4:V$42,1))</f>
        <v>19</v>
      </c>
      <c r="X8" s="52">
        <v>27.94</v>
      </c>
      <c r="Y8" s="6">
        <v>0</v>
      </c>
      <c r="Z8" s="32"/>
      <c r="AA8" s="32"/>
      <c r="AB8" s="39">
        <f t="shared" si="7"/>
        <v>27.94</v>
      </c>
      <c r="AC8" s="58">
        <f>IF(AB8="",Default_Rank_Score,RANK(AB8,AB$4:AB$42,1))</f>
        <v>10</v>
      </c>
      <c r="AD8" s="52">
        <v>35.53</v>
      </c>
      <c r="AE8" s="6">
        <v>0</v>
      </c>
      <c r="AF8" s="32"/>
      <c r="AG8" s="32"/>
      <c r="AH8" s="39">
        <f t="shared" si="8"/>
        <v>35.53</v>
      </c>
      <c r="AI8" s="58">
        <f>IF(AH8="",Default_Rank_Score,RANK(AH8,AH$4:AH$42,1))</f>
        <v>11</v>
      </c>
      <c r="AJ8" s="52">
        <v>34.46</v>
      </c>
      <c r="AK8" s="69">
        <v>0</v>
      </c>
      <c r="AL8" s="32"/>
      <c r="AM8" s="32"/>
      <c r="AN8" s="39">
        <f t="shared" si="9"/>
        <v>34.46</v>
      </c>
      <c r="AO8" s="12">
        <f>IF(AN8="",Default_Rank_Score,RANK(AN8,AN$4:AN$42,1))</f>
        <v>6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41</v>
      </c>
      <c r="B9" s="2"/>
      <c r="C9" s="1"/>
      <c r="D9" s="3">
        <v>1</v>
      </c>
      <c r="E9" s="7" t="s">
        <v>42</v>
      </c>
      <c r="F9" s="6"/>
      <c r="G9" s="67">
        <f t="shared" si="0"/>
        <v>18</v>
      </c>
      <c r="H9" s="67">
        <f t="shared" si="1"/>
        <v>94</v>
      </c>
      <c r="I9" s="67">
        <f t="shared" si="2"/>
        <v>4</v>
      </c>
      <c r="J9" s="67">
        <f t="shared" si="3"/>
        <v>4</v>
      </c>
      <c r="K9" s="68">
        <f t="shared" si="4"/>
        <v>227.31</v>
      </c>
      <c r="L9" s="52">
        <v>49.98</v>
      </c>
      <c r="M9" s="69">
        <v>0</v>
      </c>
      <c r="N9" s="32"/>
      <c r="O9" s="32"/>
      <c r="P9" s="39">
        <f t="shared" si="5"/>
        <v>49.98</v>
      </c>
      <c r="Q9" s="56">
        <f>IF(P9="",Default_Rank_Score,RANK(P9,P$4:P$42,1))</f>
        <v>18</v>
      </c>
      <c r="R9" s="52">
        <v>41.8</v>
      </c>
      <c r="S9" s="6">
        <v>0</v>
      </c>
      <c r="T9" s="32"/>
      <c r="U9" s="32"/>
      <c r="V9" s="39">
        <f t="shared" si="6"/>
        <v>41.8</v>
      </c>
      <c r="W9" s="58">
        <f>IF(V9="",Default_Rank_Score,RANK(V9,V$4:V$42,1))</f>
        <v>16</v>
      </c>
      <c r="X9" s="52">
        <v>33.770000000000003</v>
      </c>
      <c r="Y9" s="6">
        <v>4</v>
      </c>
      <c r="Z9" s="32"/>
      <c r="AA9" s="32"/>
      <c r="AB9" s="39">
        <f t="shared" si="7"/>
        <v>53.77</v>
      </c>
      <c r="AC9" s="58">
        <f>IF(AB9="",Default_Rank_Score,RANK(AB9,AB$4:AB$42,1))</f>
        <v>29</v>
      </c>
      <c r="AD9" s="52">
        <v>40.5</v>
      </c>
      <c r="AE9" s="6">
        <v>0</v>
      </c>
      <c r="AF9" s="32"/>
      <c r="AG9" s="32"/>
      <c r="AH9" s="39">
        <f t="shared" si="8"/>
        <v>40.5</v>
      </c>
      <c r="AI9" s="58">
        <f>IF(AH9="",Default_Rank_Score,RANK(AH9,AH$4:AH$42,1))</f>
        <v>17</v>
      </c>
      <c r="AJ9" s="52">
        <v>41.26</v>
      </c>
      <c r="AK9" s="6">
        <v>0</v>
      </c>
      <c r="AL9" s="32"/>
      <c r="AM9" s="32"/>
      <c r="AN9" s="39">
        <f t="shared" si="9"/>
        <v>41.26</v>
      </c>
      <c r="AO9" s="12">
        <f>IF(AN9="",Default_Rank_Score,RANK(AN9,AN$4:AN$42,1))</f>
        <v>14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92</v>
      </c>
      <c r="B10" s="2"/>
      <c r="C10" s="1"/>
      <c r="D10" s="3">
        <v>3</v>
      </c>
      <c r="E10" s="7" t="s">
        <v>42</v>
      </c>
      <c r="F10" s="6"/>
      <c r="G10" s="67">
        <f t="shared" si="0"/>
        <v>29</v>
      </c>
      <c r="H10" s="67">
        <f t="shared" si="1"/>
        <v>113</v>
      </c>
      <c r="I10" s="67">
        <f t="shared" si="2"/>
        <v>1</v>
      </c>
      <c r="J10" s="67">
        <f t="shared" si="3"/>
        <v>13</v>
      </c>
      <c r="K10" s="68">
        <f t="shared" si="4"/>
        <v>341.54</v>
      </c>
      <c r="L10" s="52">
        <v>68.260000000000005</v>
      </c>
      <c r="M10" s="6">
        <v>4</v>
      </c>
      <c r="N10" s="32"/>
      <c r="O10" s="32"/>
      <c r="P10" s="39">
        <f t="shared" si="5"/>
        <v>88.26</v>
      </c>
      <c r="Q10" s="56">
        <f>IF(P10="",Default_Rank_Score,RANK(P10,P$4:P$42,1))</f>
        <v>33</v>
      </c>
      <c r="R10" s="52">
        <v>44.71</v>
      </c>
      <c r="S10" s="6">
        <v>4</v>
      </c>
      <c r="T10" s="32"/>
      <c r="U10" s="32"/>
      <c r="V10" s="39">
        <f t="shared" si="6"/>
        <v>64.710000000000008</v>
      </c>
      <c r="W10" s="58">
        <f>IF(V10="",Default_Rank_Score,RANK(V10,V$4:V$42,1))</f>
        <v>26</v>
      </c>
      <c r="X10" s="52">
        <v>44.31</v>
      </c>
      <c r="Y10" s="6">
        <v>1</v>
      </c>
      <c r="Z10" s="32"/>
      <c r="AA10" s="32"/>
      <c r="AB10" s="39">
        <f t="shared" si="7"/>
        <v>49.31</v>
      </c>
      <c r="AC10" s="58">
        <f>IF(AB10="",Default_Rank_Score,RANK(AB10,AB$4:AB$42,1))</f>
        <v>27</v>
      </c>
      <c r="AD10" s="52">
        <v>45.22</v>
      </c>
      <c r="AE10" s="6">
        <v>4</v>
      </c>
      <c r="AF10" s="32"/>
      <c r="AG10" s="32"/>
      <c r="AH10" s="39">
        <f t="shared" si="8"/>
        <v>65.22</v>
      </c>
      <c r="AI10" s="58">
        <f>IF(AH10="",Default_Rank_Score,RANK(AH10,AH$4:AH$42,1))</f>
        <v>27</v>
      </c>
      <c r="AJ10" s="52">
        <v>74.040000000000006</v>
      </c>
      <c r="AK10" s="6">
        <v>0</v>
      </c>
      <c r="AL10" s="32"/>
      <c r="AM10" s="32"/>
      <c r="AN10" s="39">
        <f t="shared" si="9"/>
        <v>74.040000000000006</v>
      </c>
      <c r="AO10" s="12"/>
      <c r="AP10" s="12"/>
      <c r="AQ10" s="12"/>
    </row>
    <row r="11" spans="1:43" s="11" customFormat="1" x14ac:dyDescent="0.15">
      <c r="A11" s="62" t="s">
        <v>82</v>
      </c>
      <c r="B11" s="2"/>
      <c r="C11" s="1"/>
      <c r="D11" s="3">
        <v>3</v>
      </c>
      <c r="E11" s="7" t="s">
        <v>83</v>
      </c>
      <c r="F11" s="6"/>
      <c r="G11" s="67">
        <f t="shared" si="0"/>
        <v>19</v>
      </c>
      <c r="H11" s="67">
        <f t="shared" si="1"/>
        <v>88</v>
      </c>
      <c r="I11" s="67">
        <f t="shared" si="2"/>
        <v>3</v>
      </c>
      <c r="J11" s="67">
        <f t="shared" si="3"/>
        <v>2</v>
      </c>
      <c r="K11" s="68">
        <f t="shared" si="4"/>
        <v>233.64</v>
      </c>
      <c r="L11" s="52">
        <v>38.76</v>
      </c>
      <c r="M11" s="69">
        <v>1</v>
      </c>
      <c r="N11" s="32"/>
      <c r="O11" s="32"/>
      <c r="P11" s="39">
        <f t="shared" si="5"/>
        <v>43.76</v>
      </c>
      <c r="Q11" s="56">
        <f>IF(P11="",Default_Rank_Score,RANK(P11,P$4:P$42,1))</f>
        <v>10</v>
      </c>
      <c r="R11" s="52">
        <v>39.159999999999997</v>
      </c>
      <c r="S11" s="6">
        <v>0</v>
      </c>
      <c r="T11" s="32"/>
      <c r="U11" s="32"/>
      <c r="V11" s="39">
        <f t="shared" si="6"/>
        <v>39.159999999999997</v>
      </c>
      <c r="W11" s="58">
        <f>IF(V11="",Default_Rank_Score,RANK(V11,V$4:V$42,1))</f>
        <v>13</v>
      </c>
      <c r="X11" s="52">
        <v>33.119999999999997</v>
      </c>
      <c r="Y11" s="6">
        <v>0</v>
      </c>
      <c r="Z11" s="32">
        <v>1</v>
      </c>
      <c r="AA11" s="32"/>
      <c r="AB11" s="39">
        <f t="shared" si="7"/>
        <v>43.12</v>
      </c>
      <c r="AC11" s="58">
        <f>IF(AB11="",Default_Rank_Score,RANK(AB11,AB$4:AB$42,1))</f>
        <v>24</v>
      </c>
      <c r="AD11" s="52">
        <v>61.85</v>
      </c>
      <c r="AE11" s="6">
        <v>1</v>
      </c>
      <c r="AF11" s="32"/>
      <c r="AG11" s="32"/>
      <c r="AH11" s="39">
        <f t="shared" si="8"/>
        <v>66.849999999999994</v>
      </c>
      <c r="AI11" s="58">
        <f>IF(AH11="",Default_Rank_Score,RANK(AH11,AH$4:AH$42,1))</f>
        <v>28</v>
      </c>
      <c r="AJ11" s="52">
        <v>40.75</v>
      </c>
      <c r="AK11" s="6">
        <v>0</v>
      </c>
      <c r="AL11" s="32"/>
      <c r="AM11" s="32"/>
      <c r="AN11" s="39">
        <f t="shared" si="9"/>
        <v>40.75</v>
      </c>
      <c r="AO11" s="12">
        <f>IF(AN11="",Default_Rank_Score,RANK(AN11,AN$4:AN$42,1))</f>
        <v>13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77</v>
      </c>
      <c r="B12" s="2"/>
      <c r="C12" s="1"/>
      <c r="D12" s="3">
        <v>2</v>
      </c>
      <c r="E12" s="7" t="s">
        <v>78</v>
      </c>
      <c r="F12" s="6"/>
      <c r="G12" s="67">
        <f t="shared" si="0"/>
        <v>14</v>
      </c>
      <c r="H12" s="67">
        <f t="shared" si="1"/>
        <v>83</v>
      </c>
      <c r="I12" s="67">
        <f t="shared" si="2"/>
        <v>5</v>
      </c>
      <c r="J12" s="67">
        <f t="shared" si="3"/>
        <v>0</v>
      </c>
      <c r="K12" s="68">
        <f t="shared" si="4"/>
        <v>209.31</v>
      </c>
      <c r="L12" s="52">
        <v>46.29</v>
      </c>
      <c r="M12" s="6">
        <v>0</v>
      </c>
      <c r="N12" s="32"/>
      <c r="O12" s="32"/>
      <c r="P12" s="39">
        <f t="shared" si="5"/>
        <v>46.29</v>
      </c>
      <c r="Q12" s="56">
        <f>IF(P12="",Default_Rank_Score,RANK(P12,P$4:P$42,1))</f>
        <v>14</v>
      </c>
      <c r="R12" s="52">
        <v>45.2</v>
      </c>
      <c r="S12" s="6">
        <v>0</v>
      </c>
      <c r="T12" s="32"/>
      <c r="U12" s="32"/>
      <c r="V12" s="39">
        <f t="shared" si="6"/>
        <v>45.2</v>
      </c>
      <c r="W12" s="58">
        <f>IF(V12="",Default_Rank_Score,RANK(V12,V$4:V$42,1))</f>
        <v>20</v>
      </c>
      <c r="X12" s="52">
        <v>33.01</v>
      </c>
      <c r="Y12" s="69">
        <v>0</v>
      </c>
      <c r="Z12" s="32"/>
      <c r="AA12" s="32"/>
      <c r="AB12" s="39">
        <f t="shared" si="7"/>
        <v>33.01</v>
      </c>
      <c r="AC12" s="58">
        <f>IF(AB12="",Default_Rank_Score,RANK(AB12,AB$4:AB$42,1))</f>
        <v>16</v>
      </c>
      <c r="AD12" s="52">
        <v>39.53</v>
      </c>
      <c r="AE12" s="6">
        <v>0</v>
      </c>
      <c r="AF12" s="32"/>
      <c r="AG12" s="32"/>
      <c r="AH12" s="39">
        <f t="shared" si="8"/>
        <v>39.53</v>
      </c>
      <c r="AI12" s="58">
        <f>IF(AH12="",Default_Rank_Score,RANK(AH12,AH$4:AH$42,1))</f>
        <v>16</v>
      </c>
      <c r="AJ12" s="52">
        <v>45.28</v>
      </c>
      <c r="AK12" s="6">
        <v>0</v>
      </c>
      <c r="AL12" s="32"/>
      <c r="AM12" s="32"/>
      <c r="AN12" s="39">
        <f t="shared" si="9"/>
        <v>45.28</v>
      </c>
      <c r="AO12" s="12">
        <f>IF(AN12="",Default_Rank_Score,RANK(AN12,AN$4:AN$42,1))</f>
        <v>17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100</v>
      </c>
      <c r="B13" s="2"/>
      <c r="C13" s="1"/>
      <c r="D13" s="3">
        <v>1</v>
      </c>
      <c r="E13" s="7" t="s">
        <v>44</v>
      </c>
      <c r="F13" s="6"/>
      <c r="G13" s="67">
        <f t="shared" si="0"/>
        <v>6</v>
      </c>
      <c r="H13" s="67">
        <f t="shared" si="1"/>
        <v>35</v>
      </c>
      <c r="I13" s="67">
        <f t="shared" si="2"/>
        <v>1</v>
      </c>
      <c r="J13" s="67">
        <f t="shared" si="3"/>
        <v>5</v>
      </c>
      <c r="K13" s="68">
        <f t="shared" si="4"/>
        <v>154.57</v>
      </c>
      <c r="L13" s="52">
        <v>30.93</v>
      </c>
      <c r="M13" s="6">
        <v>1</v>
      </c>
      <c r="N13" s="32"/>
      <c r="O13" s="32"/>
      <c r="P13" s="39">
        <f t="shared" si="5"/>
        <v>35.93</v>
      </c>
      <c r="Q13" s="56">
        <f>IF(P13="",Default_Rank_Score,RANK(P13,P$4:P$42,1))</f>
        <v>6</v>
      </c>
      <c r="R13" s="52">
        <v>20.12</v>
      </c>
      <c r="S13" s="6">
        <v>1</v>
      </c>
      <c r="T13" s="32"/>
      <c r="U13" s="32"/>
      <c r="V13" s="39">
        <f t="shared" si="6"/>
        <v>25.12</v>
      </c>
      <c r="W13" s="58">
        <f>IF(V13="",Default_Rank_Score,RANK(V13,V$4:V$42,1))</f>
        <v>3</v>
      </c>
      <c r="X13" s="52">
        <v>17.170000000000002</v>
      </c>
      <c r="Y13" s="6">
        <v>0</v>
      </c>
      <c r="Z13" s="32"/>
      <c r="AA13" s="32"/>
      <c r="AB13" s="39">
        <f t="shared" si="7"/>
        <v>17.170000000000002</v>
      </c>
      <c r="AC13" s="58">
        <f>IF(AB13="",Default_Rank_Score,RANK(AB13,AB$4:AB$42,1))</f>
        <v>3</v>
      </c>
      <c r="AD13" s="52">
        <v>30.73</v>
      </c>
      <c r="AE13" s="6">
        <v>1</v>
      </c>
      <c r="AF13" s="32"/>
      <c r="AG13" s="32"/>
      <c r="AH13" s="39">
        <f t="shared" si="8"/>
        <v>35.730000000000004</v>
      </c>
      <c r="AI13" s="58">
        <f>IF(AH13="",Default_Rank_Score,RANK(AH13,AH$4:AH$42,1))</f>
        <v>12</v>
      </c>
      <c r="AJ13" s="52">
        <v>30.62</v>
      </c>
      <c r="AK13" s="6">
        <v>2</v>
      </c>
      <c r="AL13" s="32"/>
      <c r="AM13" s="32"/>
      <c r="AN13" s="39">
        <f t="shared" si="9"/>
        <v>40.620000000000005</v>
      </c>
      <c r="AO13" s="12">
        <f>IF(AN13="",Default_Rank_Score,RANK(AN13,AN$4:AN$42,1))</f>
        <v>11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80</v>
      </c>
      <c r="B14" s="2"/>
      <c r="C14" s="1"/>
      <c r="D14" s="3">
        <v>2</v>
      </c>
      <c r="E14" s="7" t="s">
        <v>71</v>
      </c>
      <c r="F14" s="6"/>
      <c r="G14" s="67">
        <f t="shared" si="0"/>
        <v>10</v>
      </c>
      <c r="H14" s="67">
        <f t="shared" si="1"/>
        <v>55</v>
      </c>
      <c r="I14" s="67">
        <f t="shared" si="2"/>
        <v>3</v>
      </c>
      <c r="J14" s="67">
        <f t="shared" si="3"/>
        <v>3</v>
      </c>
      <c r="K14" s="68">
        <f t="shared" si="4"/>
        <v>185.45000000000002</v>
      </c>
      <c r="L14" s="52">
        <v>43.72</v>
      </c>
      <c r="M14" s="6">
        <v>0</v>
      </c>
      <c r="N14" s="32"/>
      <c r="O14" s="32"/>
      <c r="P14" s="39">
        <f t="shared" si="5"/>
        <v>43.72</v>
      </c>
      <c r="Q14" s="56">
        <f>IF(P14="",Default_Rank_Score,RANK(P14,P$4:P$42,1))</f>
        <v>9</v>
      </c>
      <c r="R14" s="52">
        <v>37.299999999999997</v>
      </c>
      <c r="S14" s="6">
        <v>0</v>
      </c>
      <c r="T14" s="32"/>
      <c r="U14" s="32"/>
      <c r="V14" s="39">
        <f t="shared" si="6"/>
        <v>37.299999999999997</v>
      </c>
      <c r="W14" s="58">
        <f>IF(V14="",Default_Rank_Score,RANK(V14,V$4:V$42,1))</f>
        <v>10</v>
      </c>
      <c r="X14" s="52">
        <v>22.11</v>
      </c>
      <c r="Y14" s="69">
        <v>0</v>
      </c>
      <c r="Z14" s="32"/>
      <c r="AA14" s="32"/>
      <c r="AB14" s="39">
        <f t="shared" si="7"/>
        <v>22.11</v>
      </c>
      <c r="AC14" s="58">
        <f>IF(AB14="",Default_Rank_Score,RANK(AB14,AB$4:AB$42,1))</f>
        <v>8</v>
      </c>
      <c r="AD14" s="52">
        <v>30.05</v>
      </c>
      <c r="AE14" s="6">
        <v>1</v>
      </c>
      <c r="AF14" s="32"/>
      <c r="AG14" s="32"/>
      <c r="AH14" s="39">
        <f t="shared" si="8"/>
        <v>35.049999999999997</v>
      </c>
      <c r="AI14" s="58">
        <f>IF(AH14="",Default_Rank_Score,RANK(AH14,AH$4:AH$42,1))</f>
        <v>9</v>
      </c>
      <c r="AJ14" s="52">
        <v>37.270000000000003</v>
      </c>
      <c r="AK14" s="6">
        <v>2</v>
      </c>
      <c r="AL14" s="32"/>
      <c r="AM14" s="32"/>
      <c r="AN14" s="39">
        <f t="shared" si="9"/>
        <v>47.27</v>
      </c>
      <c r="AO14" s="12">
        <f>IF(AN14="",Default_Rank_Score,RANK(AN14,AN$4:AN$42,1))</f>
        <v>19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70</v>
      </c>
      <c r="B15" s="2"/>
      <c r="C15" s="1"/>
      <c r="D15" s="3">
        <v>2</v>
      </c>
      <c r="E15" s="7" t="s">
        <v>71</v>
      </c>
      <c r="F15" s="6"/>
      <c r="G15" s="67">
        <f t="shared" si="0"/>
        <v>15</v>
      </c>
      <c r="H15" s="67">
        <f t="shared" si="1"/>
        <v>72</v>
      </c>
      <c r="I15" s="67">
        <f t="shared" si="2"/>
        <v>2</v>
      </c>
      <c r="J15" s="67">
        <f t="shared" si="3"/>
        <v>9</v>
      </c>
      <c r="K15" s="68">
        <f t="shared" si="4"/>
        <v>210.14</v>
      </c>
      <c r="L15" s="52">
        <v>46.77</v>
      </c>
      <c r="M15" s="6">
        <v>3</v>
      </c>
      <c r="N15" s="32"/>
      <c r="O15" s="32"/>
      <c r="P15" s="39">
        <f t="shared" si="5"/>
        <v>61.77</v>
      </c>
      <c r="Q15" s="56">
        <f>IF(P15="",Default_Rank_Score,RANK(P15,P$4:P$42,1))</f>
        <v>24</v>
      </c>
      <c r="R15" s="52">
        <v>30.16</v>
      </c>
      <c r="S15" s="6">
        <v>0</v>
      </c>
      <c r="T15" s="32"/>
      <c r="U15" s="32"/>
      <c r="V15" s="39">
        <f t="shared" si="6"/>
        <v>30.16</v>
      </c>
      <c r="W15" s="58">
        <f>IF(V15="",Default_Rank_Score,RANK(V15,V$4:V$42,1))</f>
        <v>7</v>
      </c>
      <c r="X15" s="52">
        <v>25.39</v>
      </c>
      <c r="Y15" s="6">
        <v>4</v>
      </c>
      <c r="Z15" s="32"/>
      <c r="AA15" s="32"/>
      <c r="AB15" s="39">
        <f t="shared" si="7"/>
        <v>45.39</v>
      </c>
      <c r="AC15" s="58">
        <f>IF(AB15="",Default_Rank_Score,RANK(AB15,AB$4:AB$42,1))</f>
        <v>25</v>
      </c>
      <c r="AD15" s="52">
        <v>32.54</v>
      </c>
      <c r="AE15" s="69">
        <v>0</v>
      </c>
      <c r="AF15" s="32"/>
      <c r="AG15" s="32"/>
      <c r="AH15" s="39">
        <f t="shared" si="8"/>
        <v>32.54</v>
      </c>
      <c r="AI15" s="58">
        <f>IF(AH15="",Default_Rank_Score,RANK(AH15,AH$4:AH$42,1))</f>
        <v>6</v>
      </c>
      <c r="AJ15" s="52">
        <v>30.28</v>
      </c>
      <c r="AK15" s="6">
        <v>2</v>
      </c>
      <c r="AL15" s="32"/>
      <c r="AM15" s="32"/>
      <c r="AN15" s="39">
        <f t="shared" si="9"/>
        <v>40.28</v>
      </c>
      <c r="AO15" s="12">
        <f>IF(AN15="",Default_Rank_Score,RANK(AN15,AN$4:AN$42,1))</f>
        <v>10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93</v>
      </c>
      <c r="B16" s="2"/>
      <c r="C16" s="1"/>
      <c r="D16" s="3">
        <v>3</v>
      </c>
      <c r="E16" s="7" t="s">
        <v>71</v>
      </c>
      <c r="F16" s="6"/>
      <c r="G16" s="67">
        <f t="shared" si="0"/>
        <v>31</v>
      </c>
      <c r="H16" s="67">
        <f t="shared" si="1"/>
        <v>115</v>
      </c>
      <c r="I16" s="67">
        <f t="shared" si="2"/>
        <v>2</v>
      </c>
      <c r="J16" s="67">
        <f t="shared" si="3"/>
        <v>6</v>
      </c>
      <c r="K16" s="68">
        <f t="shared" si="4"/>
        <v>363.23</v>
      </c>
      <c r="L16" s="52">
        <v>60.29</v>
      </c>
      <c r="M16" s="6">
        <v>3</v>
      </c>
      <c r="N16" s="32"/>
      <c r="O16" s="32"/>
      <c r="P16" s="39">
        <f t="shared" si="5"/>
        <v>75.289999999999992</v>
      </c>
      <c r="Q16" s="56">
        <f>IF(P16="",Default_Rank_Score,RANK(P16,P$4:P$42,1))</f>
        <v>27</v>
      </c>
      <c r="R16" s="52">
        <v>67.84</v>
      </c>
      <c r="S16" s="6">
        <v>1</v>
      </c>
      <c r="T16" s="32"/>
      <c r="U16" s="32"/>
      <c r="V16" s="39">
        <f t="shared" si="6"/>
        <v>72.84</v>
      </c>
      <c r="W16" s="58">
        <f>IF(V16="",Default_Rank_Score,RANK(V16,V$4:V$42,1))</f>
        <v>29</v>
      </c>
      <c r="X16" s="52">
        <v>65.23</v>
      </c>
      <c r="Y16" s="6">
        <v>2</v>
      </c>
      <c r="Z16" s="32">
        <v>1</v>
      </c>
      <c r="AA16" s="32"/>
      <c r="AB16" s="39">
        <f t="shared" si="7"/>
        <v>85.23</v>
      </c>
      <c r="AC16" s="58">
        <f>IF(AB16="",Default_Rank_Score,RANK(AB16,AB$4:AB$42,1))</f>
        <v>34</v>
      </c>
      <c r="AD16" s="52">
        <v>61.36</v>
      </c>
      <c r="AE16" s="6">
        <v>0</v>
      </c>
      <c r="AF16" s="32"/>
      <c r="AG16" s="32"/>
      <c r="AH16" s="39">
        <f t="shared" si="8"/>
        <v>61.36</v>
      </c>
      <c r="AI16" s="58">
        <f>IF(AH16="",Default_Rank_Score,RANK(AH16,AH$4:AH$42,1))</f>
        <v>25</v>
      </c>
      <c r="AJ16" s="52">
        <v>68.510000000000005</v>
      </c>
      <c r="AK16" s="6">
        <v>0</v>
      </c>
      <c r="AL16" s="32"/>
      <c r="AM16" s="32"/>
      <c r="AN16" s="39">
        <f t="shared" si="9"/>
        <v>68.510000000000005</v>
      </c>
      <c r="AO16" s="12"/>
      <c r="AP16" s="12"/>
      <c r="AQ16" s="12"/>
    </row>
    <row r="17" spans="1:43" s="11" customFormat="1" x14ac:dyDescent="0.15">
      <c r="A17" s="62" t="s">
        <v>72</v>
      </c>
      <c r="B17" s="2"/>
      <c r="C17" s="1"/>
      <c r="D17" s="3">
        <v>2</v>
      </c>
      <c r="E17" s="7" t="s">
        <v>99</v>
      </c>
      <c r="F17" s="6"/>
      <c r="G17" s="67">
        <f t="shared" si="0"/>
        <v>33</v>
      </c>
      <c r="H17" s="67">
        <f t="shared" si="1"/>
        <v>161</v>
      </c>
      <c r="I17" s="67">
        <f t="shared" si="2"/>
        <v>4</v>
      </c>
      <c r="J17" s="67">
        <f t="shared" si="3"/>
        <v>1</v>
      </c>
      <c r="K17" s="68">
        <f t="shared" si="4"/>
        <v>390.52</v>
      </c>
      <c r="L17" s="52">
        <v>83.57</v>
      </c>
      <c r="M17" s="6">
        <v>1</v>
      </c>
      <c r="N17" s="32"/>
      <c r="O17" s="32"/>
      <c r="P17" s="39">
        <f t="shared" si="5"/>
        <v>88.57</v>
      </c>
      <c r="Q17" s="56">
        <f>IF(P17="",Default_Rank_Score,RANK(P17,P$4:P$42,1))</f>
        <v>34</v>
      </c>
      <c r="R17" s="52">
        <v>75.430000000000007</v>
      </c>
      <c r="S17" s="6">
        <v>0</v>
      </c>
      <c r="T17" s="32"/>
      <c r="U17" s="32"/>
      <c r="V17" s="39">
        <f t="shared" si="6"/>
        <v>75.430000000000007</v>
      </c>
      <c r="W17" s="58">
        <f>IF(V17="",Default_Rank_Score,RANK(V17,V$4:V$42,1))</f>
        <v>30</v>
      </c>
      <c r="X17" s="52">
        <v>64.069999999999993</v>
      </c>
      <c r="Y17" s="6">
        <v>0</v>
      </c>
      <c r="Z17" s="32"/>
      <c r="AA17" s="32"/>
      <c r="AB17" s="39">
        <f t="shared" si="7"/>
        <v>64.069999999999993</v>
      </c>
      <c r="AC17" s="58">
        <f>IF(AB17="",Default_Rank_Score,RANK(AB17,AB$4:AB$42,1))</f>
        <v>31</v>
      </c>
      <c r="AD17" s="52">
        <v>81.540000000000006</v>
      </c>
      <c r="AE17" s="6">
        <v>0</v>
      </c>
      <c r="AF17" s="32"/>
      <c r="AG17" s="32"/>
      <c r="AH17" s="39">
        <f t="shared" si="8"/>
        <v>81.540000000000006</v>
      </c>
      <c r="AI17" s="58">
        <f>IF(AH17="",Default_Rank_Score,RANK(AH17,AH$4:AH$42,1))</f>
        <v>33</v>
      </c>
      <c r="AJ17" s="52">
        <v>80.91</v>
      </c>
      <c r="AK17" s="6">
        <v>0</v>
      </c>
      <c r="AL17" s="32"/>
      <c r="AM17" s="32"/>
      <c r="AN17" s="39">
        <f t="shared" si="9"/>
        <v>80.91</v>
      </c>
      <c r="AO17" s="12">
        <f>IF(AN17="",Default_Rank_Score,RANK(AN17,AN$4:AN$42,1))</f>
        <v>33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61</v>
      </c>
      <c r="B18" s="2"/>
      <c r="C18" s="1"/>
      <c r="D18" s="3">
        <v>1</v>
      </c>
      <c r="E18" s="7" t="s">
        <v>47</v>
      </c>
      <c r="F18" s="6"/>
      <c r="G18" s="67">
        <f t="shared" si="0"/>
        <v>1</v>
      </c>
      <c r="H18" s="67">
        <f t="shared" si="1"/>
        <v>9</v>
      </c>
      <c r="I18" s="67">
        <f t="shared" si="2"/>
        <v>3</v>
      </c>
      <c r="J18" s="67">
        <f t="shared" si="3"/>
        <v>2</v>
      </c>
      <c r="K18" s="68">
        <f t="shared" si="4"/>
        <v>107.22</v>
      </c>
      <c r="L18" s="52">
        <v>22.11</v>
      </c>
      <c r="M18" s="69">
        <v>1</v>
      </c>
      <c r="N18" s="32"/>
      <c r="O18" s="32"/>
      <c r="P18" s="39">
        <f t="shared" si="5"/>
        <v>27.11</v>
      </c>
      <c r="Q18" s="56">
        <f>IF(P18="",Default_Rank_Score,RANK(P18,P$4:P$42,1))</f>
        <v>1</v>
      </c>
      <c r="R18" s="52">
        <v>17</v>
      </c>
      <c r="S18" s="6">
        <v>0</v>
      </c>
      <c r="T18" s="32"/>
      <c r="U18" s="32"/>
      <c r="V18" s="39">
        <f t="shared" si="6"/>
        <v>17</v>
      </c>
      <c r="W18" s="58">
        <f>IF(V18="",Default_Rank_Score,RANK(V18,V$4:V$42,1))</f>
        <v>1</v>
      </c>
      <c r="X18" s="52">
        <v>13.37</v>
      </c>
      <c r="Y18" s="6">
        <v>0</v>
      </c>
      <c r="Z18" s="32"/>
      <c r="AA18" s="32"/>
      <c r="AB18" s="39">
        <f t="shared" si="7"/>
        <v>13.37</v>
      </c>
      <c r="AC18" s="58">
        <f>IF(AB18="",Default_Rank_Score,RANK(AB18,AB$4:AB$42,1))</f>
        <v>1</v>
      </c>
      <c r="AD18" s="52">
        <v>25.82</v>
      </c>
      <c r="AE18" s="6">
        <v>1</v>
      </c>
      <c r="AF18" s="32"/>
      <c r="AG18" s="32"/>
      <c r="AH18" s="39">
        <f t="shared" si="8"/>
        <v>30.82</v>
      </c>
      <c r="AI18" s="58">
        <f>IF(AH18="",Default_Rank_Score,RANK(AH18,AH$4:AH$42,1))</f>
        <v>5</v>
      </c>
      <c r="AJ18" s="52">
        <v>18.920000000000002</v>
      </c>
      <c r="AK18" s="6">
        <v>0</v>
      </c>
      <c r="AL18" s="32"/>
      <c r="AM18" s="32"/>
      <c r="AN18" s="39">
        <f t="shared" si="9"/>
        <v>18.920000000000002</v>
      </c>
      <c r="AO18" s="12">
        <f>IF(AN18="",Default_Rank_Score,RANK(AN18,AN$4:AN$42,1))</f>
        <v>1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68</v>
      </c>
      <c r="B19" s="2"/>
      <c r="C19" s="1"/>
      <c r="D19" s="3">
        <v>2</v>
      </c>
      <c r="E19" s="7" t="s">
        <v>47</v>
      </c>
      <c r="F19" s="6"/>
      <c r="G19" s="67">
        <f t="shared" si="0"/>
        <v>12</v>
      </c>
      <c r="H19" s="67">
        <f t="shared" si="1"/>
        <v>68</v>
      </c>
      <c r="I19" s="67">
        <f t="shared" si="2"/>
        <v>5</v>
      </c>
      <c r="J19" s="67">
        <f t="shared" si="3"/>
        <v>0</v>
      </c>
      <c r="K19" s="68">
        <f t="shared" si="4"/>
        <v>196.25</v>
      </c>
      <c r="L19" s="52">
        <v>45.24</v>
      </c>
      <c r="M19" s="6">
        <v>0</v>
      </c>
      <c r="N19" s="32"/>
      <c r="O19" s="32"/>
      <c r="P19" s="39">
        <f t="shared" si="5"/>
        <v>45.24</v>
      </c>
      <c r="Q19" s="56">
        <f>IF(P19="",Default_Rank_Score,RANK(P19,P$4:P$42,1))</f>
        <v>12</v>
      </c>
      <c r="R19" s="52">
        <v>39.229999999999997</v>
      </c>
      <c r="S19" s="69">
        <v>0</v>
      </c>
      <c r="T19" s="32"/>
      <c r="U19" s="32"/>
      <c r="V19" s="39">
        <f t="shared" si="6"/>
        <v>39.229999999999997</v>
      </c>
      <c r="W19" s="58">
        <f>IF(V19="",Default_Rank_Score,RANK(V19,V$4:V$42,1))</f>
        <v>14</v>
      </c>
      <c r="X19" s="52">
        <v>33.979999999999997</v>
      </c>
      <c r="Y19" s="6">
        <v>0</v>
      </c>
      <c r="Z19" s="32"/>
      <c r="AA19" s="32"/>
      <c r="AB19" s="39">
        <f t="shared" si="7"/>
        <v>33.979999999999997</v>
      </c>
      <c r="AC19" s="58">
        <f>IF(AB19="",Default_Rank_Score,RANK(AB19,AB$4:AB$42,1))</f>
        <v>18</v>
      </c>
      <c r="AD19" s="52">
        <v>40.5</v>
      </c>
      <c r="AE19" s="6">
        <v>0</v>
      </c>
      <c r="AF19" s="32"/>
      <c r="AG19" s="32"/>
      <c r="AH19" s="39">
        <f t="shared" si="8"/>
        <v>40.5</v>
      </c>
      <c r="AI19" s="58">
        <f>IF(AH19="",Default_Rank_Score,RANK(AH19,AH$4:AH$42,1))</f>
        <v>17</v>
      </c>
      <c r="AJ19" s="52">
        <v>37.299999999999997</v>
      </c>
      <c r="AK19" s="6">
        <v>0</v>
      </c>
      <c r="AL19" s="32"/>
      <c r="AM19" s="32"/>
      <c r="AN19" s="39">
        <f t="shared" si="9"/>
        <v>37.299999999999997</v>
      </c>
      <c r="AO19" s="12">
        <f>IF(AN19="",Default_Rank_Score,RANK(AN19,AN$4:AN$42,1))</f>
        <v>7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89</v>
      </c>
      <c r="B20" s="2"/>
      <c r="C20" s="1"/>
      <c r="D20" s="3">
        <v>3</v>
      </c>
      <c r="E20" s="7" t="s">
        <v>47</v>
      </c>
      <c r="F20" s="6"/>
      <c r="G20" s="67">
        <f t="shared" si="0"/>
        <v>13</v>
      </c>
      <c r="H20" s="67">
        <f t="shared" si="1"/>
        <v>66</v>
      </c>
      <c r="I20" s="67">
        <f t="shared" si="2"/>
        <v>2</v>
      </c>
      <c r="J20" s="67">
        <f t="shared" si="3"/>
        <v>4</v>
      </c>
      <c r="K20" s="68">
        <f t="shared" si="4"/>
        <v>208.89999999999998</v>
      </c>
      <c r="L20" s="52">
        <v>43.47</v>
      </c>
      <c r="M20" s="6">
        <v>1</v>
      </c>
      <c r="N20" s="32"/>
      <c r="O20" s="32"/>
      <c r="P20" s="39">
        <f t="shared" si="5"/>
        <v>48.47</v>
      </c>
      <c r="Q20" s="56">
        <f>IF(P20="",Default_Rank_Score,RANK(P20,P$4:P$42,1))</f>
        <v>15</v>
      </c>
      <c r="R20" s="52">
        <v>39.380000000000003</v>
      </c>
      <c r="S20" s="6">
        <v>2</v>
      </c>
      <c r="T20" s="32"/>
      <c r="U20" s="32"/>
      <c r="V20" s="39">
        <f t="shared" si="6"/>
        <v>49.38</v>
      </c>
      <c r="W20" s="58">
        <f>IF(V20="",Default_Rank_Score,RANK(V20,V$4:V$42,1))</f>
        <v>21</v>
      </c>
      <c r="X20" s="52">
        <v>27.24</v>
      </c>
      <c r="Y20" s="6">
        <v>1</v>
      </c>
      <c r="Z20" s="32"/>
      <c r="AA20" s="32"/>
      <c r="AB20" s="39">
        <f t="shared" si="7"/>
        <v>32.239999999999995</v>
      </c>
      <c r="AC20" s="58">
        <f>IF(AB20="",Default_Rank_Score,RANK(AB20,AB$4:AB$42,1))</f>
        <v>15</v>
      </c>
      <c r="AD20" s="52">
        <v>38.770000000000003</v>
      </c>
      <c r="AE20" s="6">
        <v>0</v>
      </c>
      <c r="AF20" s="32"/>
      <c r="AG20" s="32"/>
      <c r="AH20" s="39">
        <f t="shared" si="8"/>
        <v>38.770000000000003</v>
      </c>
      <c r="AI20" s="58">
        <f>IF(AH20="",Default_Rank_Score,RANK(AH20,AH$4:AH$42,1))</f>
        <v>15</v>
      </c>
      <c r="AJ20" s="52">
        <v>40.04</v>
      </c>
      <c r="AK20" s="6">
        <v>0</v>
      </c>
      <c r="AL20" s="32"/>
      <c r="AM20" s="32"/>
      <c r="AN20" s="39">
        <f t="shared" si="9"/>
        <v>40.04</v>
      </c>
      <c r="AO20" s="12"/>
      <c r="AP20" s="12"/>
      <c r="AQ20" s="12"/>
    </row>
    <row r="21" spans="1:43" s="11" customFormat="1" x14ac:dyDescent="0.15">
      <c r="A21" s="62" t="s">
        <v>46</v>
      </c>
      <c r="B21" s="2"/>
      <c r="C21" s="1"/>
      <c r="D21" s="3">
        <v>1</v>
      </c>
      <c r="E21" s="7" t="s">
        <v>47</v>
      </c>
      <c r="F21" s="6"/>
      <c r="G21" s="67">
        <f t="shared" si="0"/>
        <v>16</v>
      </c>
      <c r="H21" s="67">
        <f t="shared" si="1"/>
        <v>86</v>
      </c>
      <c r="I21" s="67">
        <f t="shared" si="2"/>
        <v>4</v>
      </c>
      <c r="J21" s="67">
        <f t="shared" si="3"/>
        <v>1</v>
      </c>
      <c r="K21" s="68">
        <f t="shared" si="4"/>
        <v>211.85999999999999</v>
      </c>
      <c r="L21" s="52">
        <v>50.98</v>
      </c>
      <c r="M21" s="6">
        <v>0</v>
      </c>
      <c r="N21" s="32"/>
      <c r="O21" s="32"/>
      <c r="P21" s="39">
        <f t="shared" si="5"/>
        <v>50.98</v>
      </c>
      <c r="Q21" s="56">
        <f>IF(P21="",Default_Rank_Score,RANK(P21,P$4:P$42,1))</f>
        <v>19</v>
      </c>
      <c r="R21" s="52">
        <v>39.979999999999997</v>
      </c>
      <c r="S21" s="6">
        <v>1</v>
      </c>
      <c r="T21" s="32"/>
      <c r="U21" s="32"/>
      <c r="V21" s="39">
        <f t="shared" si="6"/>
        <v>44.98</v>
      </c>
      <c r="W21" s="58">
        <f>IF(V21="",Default_Rank_Score,RANK(V21,V$4:V$42,1))</f>
        <v>18</v>
      </c>
      <c r="X21" s="52">
        <v>28.43</v>
      </c>
      <c r="Y21" s="6">
        <v>0</v>
      </c>
      <c r="Z21" s="32"/>
      <c r="AA21" s="32"/>
      <c r="AB21" s="39">
        <f t="shared" si="7"/>
        <v>28.43</v>
      </c>
      <c r="AC21" s="58">
        <f>IF(AB21="",Default_Rank_Score,RANK(AB21,AB$4:AB$42,1))</f>
        <v>11</v>
      </c>
      <c r="AD21" s="52">
        <v>41.25</v>
      </c>
      <c r="AE21" s="6">
        <v>0</v>
      </c>
      <c r="AF21" s="32"/>
      <c r="AG21" s="32"/>
      <c r="AH21" s="39">
        <f t="shared" si="8"/>
        <v>41.25</v>
      </c>
      <c r="AI21" s="58">
        <f>IF(AH21="",Default_Rank_Score,RANK(AH21,AH$4:AH$42,1))</f>
        <v>20</v>
      </c>
      <c r="AJ21" s="52">
        <v>46.22</v>
      </c>
      <c r="AK21" s="6">
        <v>0</v>
      </c>
      <c r="AL21" s="32"/>
      <c r="AM21" s="32"/>
      <c r="AN21" s="39">
        <f t="shared" si="9"/>
        <v>46.22</v>
      </c>
      <c r="AO21" s="12">
        <f>IF(AN21="",Default_Rank_Score,RANK(AN21,AN$4:AN$42,1))</f>
        <v>18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84</v>
      </c>
      <c r="B22" s="2"/>
      <c r="C22" s="1"/>
      <c r="D22" s="3">
        <v>3</v>
      </c>
      <c r="E22" s="7" t="s">
        <v>47</v>
      </c>
      <c r="F22" s="6"/>
      <c r="G22" s="67">
        <f t="shared" si="0"/>
        <v>17</v>
      </c>
      <c r="H22" s="67">
        <f t="shared" si="1"/>
        <v>95</v>
      </c>
      <c r="I22" s="67">
        <f t="shared" si="2"/>
        <v>5</v>
      </c>
      <c r="J22" s="67">
        <f t="shared" si="3"/>
        <v>0</v>
      </c>
      <c r="K22" s="68">
        <f t="shared" si="4"/>
        <v>225.19</v>
      </c>
      <c r="L22" s="52">
        <v>49.3</v>
      </c>
      <c r="M22" s="6">
        <v>0</v>
      </c>
      <c r="N22" s="32"/>
      <c r="O22" s="32"/>
      <c r="P22" s="39">
        <f t="shared" si="5"/>
        <v>49.3</v>
      </c>
      <c r="Q22" s="56">
        <f>IF(P22="",Default_Rank_Score,RANK(P22,P$4:P$42,1))</f>
        <v>17</v>
      </c>
      <c r="R22" s="52">
        <v>40.729999999999997</v>
      </c>
      <c r="S22" s="6">
        <v>0</v>
      </c>
      <c r="T22" s="32"/>
      <c r="U22" s="32"/>
      <c r="V22" s="39">
        <f t="shared" si="6"/>
        <v>40.729999999999997</v>
      </c>
      <c r="W22" s="58">
        <f>IF(V22="",Default_Rank_Score,RANK(V22,V$4:V$42,1))</f>
        <v>15</v>
      </c>
      <c r="X22" s="52">
        <v>35.049999999999997</v>
      </c>
      <c r="Y22" s="6">
        <v>0</v>
      </c>
      <c r="Z22" s="32"/>
      <c r="AA22" s="32"/>
      <c r="AB22" s="39">
        <f t="shared" si="7"/>
        <v>35.049999999999997</v>
      </c>
      <c r="AC22" s="58">
        <f>IF(AB22="",Default_Rank_Score,RANK(AB22,AB$4:AB$42,1))</f>
        <v>19</v>
      </c>
      <c r="AD22" s="52">
        <v>40.81</v>
      </c>
      <c r="AE22" s="6">
        <v>0</v>
      </c>
      <c r="AF22" s="32"/>
      <c r="AG22" s="32"/>
      <c r="AH22" s="39">
        <f t="shared" si="8"/>
        <v>40.81</v>
      </c>
      <c r="AI22" s="58">
        <f>IF(AH22="",Default_Rank_Score,RANK(AH22,AH$4:AH$42,1))</f>
        <v>19</v>
      </c>
      <c r="AJ22" s="52">
        <v>59.3</v>
      </c>
      <c r="AK22" s="6">
        <v>0</v>
      </c>
      <c r="AL22" s="32"/>
      <c r="AM22" s="32"/>
      <c r="AN22" s="39">
        <f t="shared" si="9"/>
        <v>59.3</v>
      </c>
      <c r="AO22" s="12">
        <f>IF(AN22="",Default_Rank_Score,RANK(AN22,AN$4:AN$42,1))</f>
        <v>25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81</v>
      </c>
      <c r="B23" s="2"/>
      <c r="C23" s="1"/>
      <c r="D23" s="3">
        <v>3</v>
      </c>
      <c r="E23" s="7" t="s">
        <v>47</v>
      </c>
      <c r="F23" s="6"/>
      <c r="G23" s="67">
        <f t="shared" si="0"/>
        <v>21</v>
      </c>
      <c r="H23" s="67">
        <f t="shared" si="1"/>
        <v>104</v>
      </c>
      <c r="I23" s="67">
        <f t="shared" si="2"/>
        <v>2</v>
      </c>
      <c r="J23" s="67">
        <f t="shared" si="3"/>
        <v>8</v>
      </c>
      <c r="K23" s="68">
        <f t="shared" si="4"/>
        <v>253.47</v>
      </c>
      <c r="L23" s="52">
        <v>55.31</v>
      </c>
      <c r="M23" s="6">
        <v>6</v>
      </c>
      <c r="N23" s="32"/>
      <c r="O23" s="32"/>
      <c r="P23" s="39">
        <f t="shared" si="5"/>
        <v>85.31</v>
      </c>
      <c r="Q23" s="56">
        <f>IF(P23="",Default_Rank_Score,RANK(P23,P$4:P$42,1))</f>
        <v>32</v>
      </c>
      <c r="R23" s="52">
        <v>35.729999999999997</v>
      </c>
      <c r="S23" s="6">
        <v>0</v>
      </c>
      <c r="T23" s="32"/>
      <c r="U23" s="32"/>
      <c r="V23" s="39">
        <f t="shared" si="6"/>
        <v>35.729999999999997</v>
      </c>
      <c r="W23" s="58">
        <f>IF(V23="",Default_Rank_Score,RANK(V23,V$4:V$42,1))</f>
        <v>9</v>
      </c>
      <c r="X23" s="52">
        <v>34.15</v>
      </c>
      <c r="Y23" s="6">
        <v>1</v>
      </c>
      <c r="Z23" s="32"/>
      <c r="AA23" s="32"/>
      <c r="AB23" s="39">
        <f t="shared" si="7"/>
        <v>39.15</v>
      </c>
      <c r="AC23" s="58">
        <f>IF(AB23="",Default_Rank_Score,RANK(AB23,AB$4:AB$42,1))</f>
        <v>21</v>
      </c>
      <c r="AD23" s="52">
        <v>42.09</v>
      </c>
      <c r="AE23" s="6">
        <v>0</v>
      </c>
      <c r="AF23" s="32"/>
      <c r="AG23" s="32"/>
      <c r="AH23" s="39">
        <f t="shared" si="8"/>
        <v>42.09</v>
      </c>
      <c r="AI23" s="58">
        <f>IF(AH23="",Default_Rank_Score,RANK(AH23,AH$4:AH$42,1))</f>
        <v>21</v>
      </c>
      <c r="AJ23" s="52">
        <v>46.19</v>
      </c>
      <c r="AK23" s="6">
        <v>1</v>
      </c>
      <c r="AL23" s="32"/>
      <c r="AM23" s="32"/>
      <c r="AN23" s="39">
        <f t="shared" si="9"/>
        <v>51.19</v>
      </c>
      <c r="AO23" s="12">
        <f>IF(AN23="",Default_Rank_Score,RANK(AN23,AN$4:AN$42,1))</f>
        <v>21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79</v>
      </c>
      <c r="B24" s="2"/>
      <c r="C24" s="1"/>
      <c r="D24" s="3">
        <v>2</v>
      </c>
      <c r="E24" s="7" t="s">
        <v>47</v>
      </c>
      <c r="F24" s="6"/>
      <c r="G24" s="67">
        <f t="shared" si="0"/>
        <v>34</v>
      </c>
      <c r="H24" s="67">
        <f t="shared" si="1"/>
        <v>156</v>
      </c>
      <c r="I24" s="67">
        <f t="shared" si="2"/>
        <v>1</v>
      </c>
      <c r="J24" s="67">
        <f t="shared" si="3"/>
        <v>10</v>
      </c>
      <c r="K24" s="68">
        <f t="shared" si="4"/>
        <v>408.26000000000005</v>
      </c>
      <c r="L24" s="52">
        <v>62.92</v>
      </c>
      <c r="M24" s="6">
        <v>2</v>
      </c>
      <c r="N24" s="32">
        <v>1</v>
      </c>
      <c r="O24" s="32"/>
      <c r="P24" s="39">
        <f t="shared" si="5"/>
        <v>82.92</v>
      </c>
      <c r="Q24" s="56">
        <f>IF(P24="",Default_Rank_Score,RANK(P24,P$4:P$42,1))</f>
        <v>31</v>
      </c>
      <c r="R24" s="52">
        <v>59.75</v>
      </c>
      <c r="S24" s="6">
        <v>2</v>
      </c>
      <c r="T24" s="32"/>
      <c r="U24" s="32"/>
      <c r="V24" s="39">
        <f t="shared" si="6"/>
        <v>69.75</v>
      </c>
      <c r="W24" s="58">
        <f>IF(V24="",Default_Rank_Score,RANK(V24,V$4:V$42,1))</f>
        <v>27</v>
      </c>
      <c r="X24" s="52">
        <v>67.400000000000006</v>
      </c>
      <c r="Y24" s="69">
        <v>0</v>
      </c>
      <c r="Z24" s="32"/>
      <c r="AA24" s="32"/>
      <c r="AB24" s="39">
        <f t="shared" si="7"/>
        <v>67.400000000000006</v>
      </c>
      <c r="AC24" s="58">
        <f>IF(AB24="",Default_Rank_Score,RANK(AB24,AB$4:AB$42,1))</f>
        <v>33</v>
      </c>
      <c r="AD24" s="52">
        <v>84.77</v>
      </c>
      <c r="AE24" s="6">
        <v>5</v>
      </c>
      <c r="AF24" s="32">
        <v>1</v>
      </c>
      <c r="AG24" s="32"/>
      <c r="AH24" s="39">
        <f t="shared" si="8"/>
        <v>119.77</v>
      </c>
      <c r="AI24" s="58">
        <f>IF(AH24="",Default_Rank_Score,RANK(AH24,AH$4:AH$42,1))</f>
        <v>36</v>
      </c>
      <c r="AJ24" s="52">
        <v>63.42</v>
      </c>
      <c r="AK24" s="6">
        <v>1</v>
      </c>
      <c r="AL24" s="32"/>
      <c r="AM24" s="32"/>
      <c r="AN24" s="39">
        <f t="shared" si="9"/>
        <v>68.42</v>
      </c>
      <c r="AO24" s="12">
        <f>IF(AN24="",Default_Rank_Score,RANK(AN24,AN$4:AN$42,1))</f>
        <v>29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75</v>
      </c>
      <c r="B25" s="2"/>
      <c r="C25" s="1"/>
      <c r="D25" s="3">
        <v>2</v>
      </c>
      <c r="E25" s="7" t="s">
        <v>76</v>
      </c>
      <c r="F25" s="6"/>
      <c r="G25" s="67">
        <f t="shared" si="0"/>
        <v>28</v>
      </c>
      <c r="H25" s="67">
        <f t="shared" si="1"/>
        <v>143</v>
      </c>
      <c r="I25" s="67">
        <f t="shared" si="2"/>
        <v>5</v>
      </c>
      <c r="J25" s="67">
        <f t="shared" si="3"/>
        <v>0</v>
      </c>
      <c r="K25" s="68">
        <f t="shared" si="4"/>
        <v>340.49</v>
      </c>
      <c r="L25" s="52">
        <v>69.900000000000006</v>
      </c>
      <c r="M25" s="6">
        <v>0</v>
      </c>
      <c r="N25" s="32"/>
      <c r="O25" s="32"/>
      <c r="P25" s="39">
        <f t="shared" si="5"/>
        <v>69.900000000000006</v>
      </c>
      <c r="Q25" s="56">
        <f>IF(P25="",Default_Rank_Score,RANK(P25,P$4:P$42,1))</f>
        <v>25</v>
      </c>
      <c r="R25" s="52">
        <v>88.52</v>
      </c>
      <c r="S25" s="6">
        <v>0</v>
      </c>
      <c r="T25" s="32"/>
      <c r="U25" s="70">
        <v>1</v>
      </c>
      <c r="V25" s="39">
        <f t="shared" si="6"/>
        <v>83.52</v>
      </c>
      <c r="W25" s="58">
        <f>IF(V25="",Default_Rank_Score,RANK(V25,V$4:V$42,1))</f>
        <v>34</v>
      </c>
      <c r="X25" s="52">
        <v>64.58</v>
      </c>
      <c r="Y25" s="6">
        <v>0</v>
      </c>
      <c r="Z25" s="32"/>
      <c r="AA25" s="32"/>
      <c r="AB25" s="39">
        <f t="shared" si="7"/>
        <v>64.58</v>
      </c>
      <c r="AC25" s="58">
        <f>IF(AB25="",Default_Rank_Score,RANK(AB25,AB$4:AB$42,1))</f>
        <v>32</v>
      </c>
      <c r="AD25" s="52">
        <v>61.79</v>
      </c>
      <c r="AE25" s="6">
        <v>0</v>
      </c>
      <c r="AF25" s="32"/>
      <c r="AG25" s="32"/>
      <c r="AH25" s="39">
        <f t="shared" si="8"/>
        <v>61.79</v>
      </c>
      <c r="AI25" s="58">
        <f>IF(AH25="",Default_Rank_Score,RANK(AH25,AH$4:AH$42,1))</f>
        <v>26</v>
      </c>
      <c r="AJ25" s="52">
        <v>60.7</v>
      </c>
      <c r="AK25" s="6">
        <v>0</v>
      </c>
      <c r="AL25" s="32"/>
      <c r="AM25" s="32"/>
      <c r="AN25" s="39">
        <f t="shared" si="9"/>
        <v>60.7</v>
      </c>
      <c r="AO25" s="12">
        <f>IF(AN25="",Default_Rank_Score,RANK(AN25,AN$4:AN$42,1))</f>
        <v>26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59</v>
      </c>
      <c r="B26" s="2"/>
      <c r="C26" s="1"/>
      <c r="D26" s="3">
        <v>1</v>
      </c>
      <c r="E26" s="7" t="s">
        <v>60</v>
      </c>
      <c r="F26" s="6"/>
      <c r="G26" s="67">
        <f t="shared" si="0"/>
        <v>5</v>
      </c>
      <c r="H26" s="67">
        <f t="shared" si="1"/>
        <v>30</v>
      </c>
      <c r="I26" s="67">
        <f t="shared" si="2"/>
        <v>4</v>
      </c>
      <c r="J26" s="67">
        <f t="shared" si="3"/>
        <v>2</v>
      </c>
      <c r="K26" s="68">
        <f t="shared" si="4"/>
        <v>151.22</v>
      </c>
      <c r="L26" s="52">
        <v>33.799999999999997</v>
      </c>
      <c r="M26" s="6">
        <v>0</v>
      </c>
      <c r="N26" s="32"/>
      <c r="O26" s="32"/>
      <c r="P26" s="39">
        <f t="shared" si="5"/>
        <v>33.799999999999997</v>
      </c>
      <c r="Q26" s="56">
        <f>IF(P26="",Default_Rank_Score,RANK(P26,P$4:P$42,1))</f>
        <v>3</v>
      </c>
      <c r="R26" s="52">
        <v>29.06</v>
      </c>
      <c r="S26" s="6">
        <v>2</v>
      </c>
      <c r="T26" s="32"/>
      <c r="U26" s="32"/>
      <c r="V26" s="39">
        <f t="shared" si="6"/>
        <v>39.06</v>
      </c>
      <c r="W26" s="58">
        <f>IF(V26="",Default_Rank_Score,RANK(V26,V$4:V$42,1))</f>
        <v>12</v>
      </c>
      <c r="X26" s="52">
        <v>21.78</v>
      </c>
      <c r="Y26" s="6">
        <v>0</v>
      </c>
      <c r="Z26" s="32"/>
      <c r="AA26" s="32"/>
      <c r="AB26" s="39">
        <f t="shared" si="7"/>
        <v>21.78</v>
      </c>
      <c r="AC26" s="58">
        <f>IF(AB26="",Default_Rank_Score,RANK(AB26,AB$4:AB$42,1))</f>
        <v>7</v>
      </c>
      <c r="AD26" s="52">
        <v>26.42</v>
      </c>
      <c r="AE26" s="6">
        <v>0</v>
      </c>
      <c r="AF26" s="32"/>
      <c r="AG26" s="32"/>
      <c r="AH26" s="39">
        <f t="shared" si="8"/>
        <v>26.42</v>
      </c>
      <c r="AI26" s="58">
        <f>IF(AH26="",Default_Rank_Score,RANK(AH26,AH$4:AH$42,1))</f>
        <v>3</v>
      </c>
      <c r="AJ26" s="52">
        <v>30.16</v>
      </c>
      <c r="AK26" s="6">
        <v>0</v>
      </c>
      <c r="AL26" s="32"/>
      <c r="AM26" s="32"/>
      <c r="AN26" s="39">
        <f t="shared" si="9"/>
        <v>30.16</v>
      </c>
      <c r="AO26" s="12">
        <f>IF(AN26="",Default_Rank_Score,RANK(AN26,AN$4:AN$42,1))</f>
        <v>5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67</v>
      </c>
      <c r="B27" s="2"/>
      <c r="C27" s="1"/>
      <c r="D27" s="3">
        <v>2</v>
      </c>
      <c r="E27" s="7" t="s">
        <v>60</v>
      </c>
      <c r="F27" s="6"/>
      <c r="G27" s="67">
        <f t="shared" si="0"/>
        <v>32</v>
      </c>
      <c r="H27" s="67">
        <f t="shared" si="1"/>
        <v>131</v>
      </c>
      <c r="I27" s="67">
        <f t="shared" si="2"/>
        <v>3</v>
      </c>
      <c r="J27" s="67">
        <f t="shared" si="3"/>
        <v>16</v>
      </c>
      <c r="K27" s="68">
        <f t="shared" si="4"/>
        <v>367.26</v>
      </c>
      <c r="L27" s="52">
        <v>54.96</v>
      </c>
      <c r="M27" s="6">
        <v>8</v>
      </c>
      <c r="N27" s="32"/>
      <c r="O27" s="32"/>
      <c r="P27" s="39">
        <f t="shared" si="5"/>
        <v>94.960000000000008</v>
      </c>
      <c r="Q27" s="56">
        <f>IF(P27="",Default_Rank_Score,RANK(P27,P$4:P$42,1))</f>
        <v>35</v>
      </c>
      <c r="R27" s="52">
        <v>90.76</v>
      </c>
      <c r="S27" s="6">
        <v>0</v>
      </c>
      <c r="T27" s="32"/>
      <c r="U27" s="32"/>
      <c r="V27" s="39">
        <f t="shared" si="6"/>
        <v>90.76</v>
      </c>
      <c r="W27" s="58">
        <f>IF(V27="",Default_Rank_Score,RANK(V27,V$4:V$42,1))</f>
        <v>35</v>
      </c>
      <c r="X27" s="52">
        <v>29.21</v>
      </c>
      <c r="Y27" s="6">
        <v>0</v>
      </c>
      <c r="Z27" s="32"/>
      <c r="AA27" s="32"/>
      <c r="AB27" s="39">
        <f t="shared" si="7"/>
        <v>29.21</v>
      </c>
      <c r="AC27" s="58">
        <f>IF(AB27="",Default_Rank_Score,RANK(AB27,AB$4:AB$42,1))</f>
        <v>13</v>
      </c>
      <c r="AD27" s="52">
        <v>36.86</v>
      </c>
      <c r="AE27" s="69">
        <v>0</v>
      </c>
      <c r="AF27" s="32"/>
      <c r="AG27" s="32"/>
      <c r="AH27" s="39">
        <f t="shared" si="8"/>
        <v>36.86</v>
      </c>
      <c r="AI27" s="58">
        <f>IF(AH27="",Default_Rank_Score,RANK(AH27,AH$4:AH$42,1))</f>
        <v>13</v>
      </c>
      <c r="AJ27" s="52">
        <v>75.47</v>
      </c>
      <c r="AK27" s="6">
        <v>8</v>
      </c>
      <c r="AL27" s="32"/>
      <c r="AM27" s="32"/>
      <c r="AN27" s="39">
        <f t="shared" si="9"/>
        <v>115.47</v>
      </c>
      <c r="AO27" s="12">
        <f>IF(AN27="",Default_Rank_Score,RANK(AN27,AN$4:AN$42,1))</f>
        <v>35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91</v>
      </c>
      <c r="B28" s="2"/>
      <c r="C28" s="1"/>
      <c r="D28" s="3">
        <v>3</v>
      </c>
      <c r="E28" s="7" t="s">
        <v>86</v>
      </c>
      <c r="F28" s="6"/>
      <c r="G28" s="67">
        <f t="shared" si="0"/>
        <v>8</v>
      </c>
      <c r="H28" s="67">
        <f t="shared" si="1"/>
        <v>30</v>
      </c>
      <c r="I28" s="67">
        <f t="shared" si="2"/>
        <v>5</v>
      </c>
      <c r="J28" s="67">
        <f t="shared" si="3"/>
        <v>0</v>
      </c>
      <c r="K28" s="68">
        <f t="shared" si="4"/>
        <v>169.53</v>
      </c>
      <c r="L28" s="52">
        <v>34.4</v>
      </c>
      <c r="M28" s="6">
        <v>0</v>
      </c>
      <c r="N28" s="32"/>
      <c r="O28" s="32"/>
      <c r="P28" s="39">
        <f t="shared" si="5"/>
        <v>34.4</v>
      </c>
      <c r="Q28" s="56">
        <f>IF(P28="",Default_Rank_Score,RANK(P28,P$4:P$42,1))</f>
        <v>4</v>
      </c>
      <c r="R28" s="52">
        <v>30.15</v>
      </c>
      <c r="S28" s="6">
        <v>0</v>
      </c>
      <c r="T28" s="32"/>
      <c r="U28" s="32"/>
      <c r="V28" s="39">
        <f t="shared" si="6"/>
        <v>30.15</v>
      </c>
      <c r="W28" s="58">
        <f>IF(V28="",Default_Rank_Score,RANK(V28,V$4:V$42,1))</f>
        <v>6</v>
      </c>
      <c r="X28" s="52">
        <v>29.16</v>
      </c>
      <c r="Y28" s="6">
        <v>0</v>
      </c>
      <c r="Z28" s="32"/>
      <c r="AA28" s="32"/>
      <c r="AB28" s="39">
        <f t="shared" si="7"/>
        <v>29.16</v>
      </c>
      <c r="AC28" s="58">
        <f>IF(AB28="",Default_Rank_Score,RANK(AB28,AB$4:AB$42,1))</f>
        <v>12</v>
      </c>
      <c r="AD28" s="52">
        <v>34.19</v>
      </c>
      <c r="AE28" s="6">
        <v>0</v>
      </c>
      <c r="AF28" s="32"/>
      <c r="AG28" s="32"/>
      <c r="AH28" s="39">
        <f t="shared" si="8"/>
        <v>34.19</v>
      </c>
      <c r="AI28" s="58">
        <f>IF(AH28="",Default_Rank_Score,RANK(AH28,AH$4:AH$42,1))</f>
        <v>8</v>
      </c>
      <c r="AJ28" s="52">
        <v>41.63</v>
      </c>
      <c r="AK28" s="6">
        <v>0</v>
      </c>
      <c r="AL28" s="32"/>
      <c r="AM28" s="32"/>
      <c r="AN28" s="39">
        <f t="shared" si="9"/>
        <v>41.63</v>
      </c>
      <c r="AO28" s="12"/>
      <c r="AP28" s="12"/>
      <c r="AQ28" s="12"/>
    </row>
    <row r="29" spans="1:43" s="11" customFormat="1" x14ac:dyDescent="0.15">
      <c r="A29" s="62" t="s">
        <v>90</v>
      </c>
      <c r="B29" s="2"/>
      <c r="C29" s="1"/>
      <c r="D29" s="3">
        <v>3</v>
      </c>
      <c r="E29" s="7" t="s">
        <v>86</v>
      </c>
      <c r="F29" s="6"/>
      <c r="G29" s="67">
        <f t="shared" si="0"/>
        <v>20</v>
      </c>
      <c r="H29" s="67">
        <f t="shared" si="1"/>
        <v>82</v>
      </c>
      <c r="I29" s="67">
        <f t="shared" si="2"/>
        <v>3</v>
      </c>
      <c r="J29" s="67">
        <f t="shared" si="3"/>
        <v>2</v>
      </c>
      <c r="K29" s="68">
        <f t="shared" si="4"/>
        <v>237.20000000000002</v>
      </c>
      <c r="L29" s="52">
        <v>53.31</v>
      </c>
      <c r="M29" s="6">
        <v>1</v>
      </c>
      <c r="N29" s="32"/>
      <c r="O29" s="32"/>
      <c r="P29" s="39">
        <f t="shared" si="5"/>
        <v>58.31</v>
      </c>
      <c r="Q29" s="56">
        <f>IF(P29="",Default_Rank_Score,RANK(P29,P$4:P$42,1))</f>
        <v>23</v>
      </c>
      <c r="R29" s="52">
        <v>42.36</v>
      </c>
      <c r="S29" s="6">
        <v>0</v>
      </c>
      <c r="T29" s="32"/>
      <c r="U29" s="32"/>
      <c r="V29" s="39">
        <f t="shared" si="6"/>
        <v>42.36</v>
      </c>
      <c r="W29" s="58">
        <f>IF(V29="",Default_Rank_Score,RANK(V29,V$4:V$42,1))</f>
        <v>17</v>
      </c>
      <c r="X29" s="52">
        <v>39.04</v>
      </c>
      <c r="Y29" s="6">
        <v>0</v>
      </c>
      <c r="Z29" s="32"/>
      <c r="AA29" s="32"/>
      <c r="AB29" s="39">
        <f t="shared" si="7"/>
        <v>39.04</v>
      </c>
      <c r="AC29" s="58">
        <f>IF(AB29="",Default_Rank_Score,RANK(AB29,AB$4:AB$42,1))</f>
        <v>20</v>
      </c>
      <c r="AD29" s="52">
        <v>44.14</v>
      </c>
      <c r="AE29" s="6">
        <v>1</v>
      </c>
      <c r="AF29" s="32"/>
      <c r="AG29" s="32"/>
      <c r="AH29" s="39">
        <f t="shared" si="8"/>
        <v>49.14</v>
      </c>
      <c r="AI29" s="58">
        <f>IF(AH29="",Default_Rank_Score,RANK(AH29,AH$4:AH$42,1))</f>
        <v>22</v>
      </c>
      <c r="AJ29" s="52">
        <v>48.35</v>
      </c>
      <c r="AK29" s="6">
        <v>0</v>
      </c>
      <c r="AL29" s="32"/>
      <c r="AM29" s="32"/>
      <c r="AN29" s="39">
        <f t="shared" si="9"/>
        <v>48.35</v>
      </c>
      <c r="AO29" s="12"/>
      <c r="AP29" s="12"/>
      <c r="AQ29" s="12"/>
    </row>
    <row r="30" spans="1:43" s="11" customFormat="1" x14ac:dyDescent="0.15">
      <c r="A30" s="62" t="s">
        <v>85</v>
      </c>
      <c r="B30" s="2"/>
      <c r="C30" s="1"/>
      <c r="D30" s="3">
        <v>3</v>
      </c>
      <c r="E30" s="7" t="s">
        <v>86</v>
      </c>
      <c r="F30" s="6"/>
      <c r="G30" s="67">
        <f t="shared" si="0"/>
        <v>22</v>
      </c>
      <c r="H30" s="67">
        <f t="shared" si="1"/>
        <v>111</v>
      </c>
      <c r="I30" s="67">
        <f t="shared" si="2"/>
        <v>2</v>
      </c>
      <c r="J30" s="67">
        <f t="shared" si="3"/>
        <v>4</v>
      </c>
      <c r="K30" s="68">
        <f t="shared" si="4"/>
        <v>273.78999999999996</v>
      </c>
      <c r="L30" s="52">
        <v>44.14</v>
      </c>
      <c r="M30" s="6">
        <v>1</v>
      </c>
      <c r="N30" s="32"/>
      <c r="O30" s="32"/>
      <c r="P30" s="39">
        <f t="shared" si="5"/>
        <v>49.14</v>
      </c>
      <c r="Q30" s="56">
        <f>IF(P30="",Default_Rank_Score,RANK(P30,P$4:P$42,1))</f>
        <v>16</v>
      </c>
      <c r="R30" s="52">
        <v>50.92</v>
      </c>
      <c r="S30" s="6">
        <v>0</v>
      </c>
      <c r="T30" s="32">
        <v>1</v>
      </c>
      <c r="U30" s="32"/>
      <c r="V30" s="39">
        <f t="shared" si="6"/>
        <v>60.92</v>
      </c>
      <c r="W30" s="58">
        <f>IF(V30="",Default_Rank_Score,RANK(V30,V$4:V$42,1))</f>
        <v>25</v>
      </c>
      <c r="X30" s="52">
        <v>33.9</v>
      </c>
      <c r="Y30" s="6">
        <v>0</v>
      </c>
      <c r="Z30" s="32"/>
      <c r="AA30" s="32"/>
      <c r="AB30" s="39">
        <f t="shared" si="7"/>
        <v>33.9</v>
      </c>
      <c r="AC30" s="58">
        <f>IF(AB30="",Default_Rank_Score,RANK(AB30,AB$4:AB$42,1))</f>
        <v>17</v>
      </c>
      <c r="AD30" s="52">
        <v>54.61</v>
      </c>
      <c r="AE30" s="6">
        <v>2</v>
      </c>
      <c r="AF30" s="32">
        <v>1</v>
      </c>
      <c r="AG30" s="32"/>
      <c r="AH30" s="39">
        <f t="shared" si="8"/>
        <v>74.61</v>
      </c>
      <c r="AI30" s="58">
        <f>IF(AH30="",Default_Rank_Score,RANK(AH30,AH$4:AH$42,1))</f>
        <v>31</v>
      </c>
      <c r="AJ30" s="52">
        <v>50.22</v>
      </c>
      <c r="AK30" s="6">
        <v>1</v>
      </c>
      <c r="AL30" s="32"/>
      <c r="AM30" s="32"/>
      <c r="AN30" s="39">
        <f t="shared" si="9"/>
        <v>55.22</v>
      </c>
      <c r="AO30" s="12">
        <f>IF(AN30="",Default_Rank_Score,RANK(AN30,AN$4:AN$42,1))</f>
        <v>22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65</v>
      </c>
      <c r="B31" s="2"/>
      <c r="C31" s="1"/>
      <c r="D31" s="3">
        <v>2</v>
      </c>
      <c r="E31" s="7" t="s">
        <v>66</v>
      </c>
      <c r="F31" s="6"/>
      <c r="G31" s="67">
        <f t="shared" si="0"/>
        <v>30</v>
      </c>
      <c r="H31" s="67">
        <f t="shared" si="1"/>
        <v>147</v>
      </c>
      <c r="I31" s="67">
        <f t="shared" si="2"/>
        <v>3</v>
      </c>
      <c r="J31" s="67">
        <f t="shared" si="3"/>
        <v>3</v>
      </c>
      <c r="K31" s="68">
        <f t="shared" si="4"/>
        <v>352.85</v>
      </c>
      <c r="L31" s="52">
        <v>72.47</v>
      </c>
      <c r="M31" s="6">
        <v>1</v>
      </c>
      <c r="N31" s="32"/>
      <c r="O31" s="32"/>
      <c r="P31" s="39">
        <f t="shared" si="5"/>
        <v>77.47</v>
      </c>
      <c r="Q31" s="56">
        <f>IF(P31="",Default_Rank_Score,RANK(P31,P$4:P$42,1))</f>
        <v>28</v>
      </c>
      <c r="R31" s="52">
        <v>66.900000000000006</v>
      </c>
      <c r="S31" s="6">
        <v>2</v>
      </c>
      <c r="T31" s="32"/>
      <c r="U31" s="32"/>
      <c r="V31" s="39">
        <f t="shared" si="6"/>
        <v>76.900000000000006</v>
      </c>
      <c r="W31" s="58">
        <f>IF(V31="",Default_Rank_Score,RANK(V31,V$4:V$42,1))</f>
        <v>31</v>
      </c>
      <c r="X31" s="52">
        <v>51.9</v>
      </c>
      <c r="Y31" s="6">
        <v>0</v>
      </c>
      <c r="Z31" s="32"/>
      <c r="AA31" s="32"/>
      <c r="AB31" s="39">
        <f t="shared" si="7"/>
        <v>51.9</v>
      </c>
      <c r="AC31" s="58">
        <f>IF(AB31="",Default_Rank_Score,RANK(AB31,AB$4:AB$42,1))</f>
        <v>28</v>
      </c>
      <c r="AD31" s="52">
        <v>79.2</v>
      </c>
      <c r="AE31" s="6">
        <v>0</v>
      </c>
      <c r="AF31" s="32"/>
      <c r="AG31" s="32"/>
      <c r="AH31" s="39">
        <f t="shared" si="8"/>
        <v>79.2</v>
      </c>
      <c r="AI31" s="58">
        <f>IF(AH31="",Default_Rank_Score,RANK(AH31,AH$4:AH$42,1))</f>
        <v>32</v>
      </c>
      <c r="AJ31" s="52">
        <v>67.38</v>
      </c>
      <c r="AK31" s="69">
        <v>0</v>
      </c>
      <c r="AL31" s="32"/>
      <c r="AM31" s="32"/>
      <c r="AN31" s="39">
        <f t="shared" si="9"/>
        <v>67.38</v>
      </c>
      <c r="AO31" s="12">
        <f>IF(AN31="",Default_Rank_Score,RANK(AN31,AN$4:AN$42,1))</f>
        <v>28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50</v>
      </c>
      <c r="B32" s="2"/>
      <c r="C32" s="1"/>
      <c r="D32" s="3">
        <v>1</v>
      </c>
      <c r="E32" s="7" t="s">
        <v>51</v>
      </c>
      <c r="F32" s="6"/>
      <c r="G32" s="67">
        <f t="shared" si="0"/>
        <v>25</v>
      </c>
      <c r="H32" s="67">
        <f t="shared" si="1"/>
        <v>116</v>
      </c>
      <c r="I32" s="67">
        <f t="shared" si="2"/>
        <v>1</v>
      </c>
      <c r="J32" s="67">
        <f t="shared" si="3"/>
        <v>13</v>
      </c>
      <c r="K32" s="68">
        <f t="shared" si="4"/>
        <v>280.77000000000004</v>
      </c>
      <c r="L32" s="52">
        <v>46.5</v>
      </c>
      <c r="M32" s="6">
        <v>1</v>
      </c>
      <c r="N32" s="32"/>
      <c r="O32" s="32"/>
      <c r="P32" s="39">
        <f t="shared" si="5"/>
        <v>51.5</v>
      </c>
      <c r="Q32" s="56">
        <f>IF(P32="",Default_Rank_Score,RANK(P32,P$4:P$42,1))</f>
        <v>20</v>
      </c>
      <c r="R32" s="52">
        <v>39.79</v>
      </c>
      <c r="S32" s="6">
        <v>6</v>
      </c>
      <c r="T32" s="32"/>
      <c r="U32" s="32"/>
      <c r="V32" s="39">
        <f t="shared" si="6"/>
        <v>69.789999999999992</v>
      </c>
      <c r="W32" s="58">
        <f>IF(V32="",Default_Rank_Score,RANK(V32,V$4:V$42,1))</f>
        <v>28</v>
      </c>
      <c r="X32" s="52">
        <v>30.14</v>
      </c>
      <c r="Y32" s="6">
        <v>0</v>
      </c>
      <c r="Z32" s="32"/>
      <c r="AA32" s="32"/>
      <c r="AB32" s="39">
        <f t="shared" si="7"/>
        <v>30.14</v>
      </c>
      <c r="AC32" s="58">
        <f>IF(AB32="",Default_Rank_Score,RANK(AB32,AB$4:AB$42,1))</f>
        <v>14</v>
      </c>
      <c r="AD32" s="52">
        <v>42.52</v>
      </c>
      <c r="AE32" s="6">
        <v>4</v>
      </c>
      <c r="AF32" s="32">
        <v>1</v>
      </c>
      <c r="AG32" s="32"/>
      <c r="AH32" s="39">
        <f t="shared" si="8"/>
        <v>72.52000000000001</v>
      </c>
      <c r="AI32" s="58">
        <f>IF(AH32="",Default_Rank_Score,RANK(AH32,AH$4:AH$42,1))</f>
        <v>30</v>
      </c>
      <c r="AJ32" s="52">
        <v>46.82</v>
      </c>
      <c r="AK32" s="6">
        <v>2</v>
      </c>
      <c r="AL32" s="32"/>
      <c r="AM32" s="32"/>
      <c r="AN32" s="39">
        <f t="shared" si="9"/>
        <v>56.82</v>
      </c>
      <c r="AO32" s="12">
        <f>IF(AN32="",Default_Rank_Score,RANK(AN32,AN$4:AN$42,1))</f>
        <v>24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15">
      <c r="A33" s="62" t="s">
        <v>52</v>
      </c>
      <c r="B33" s="2"/>
      <c r="C33" s="1"/>
      <c r="D33" s="3">
        <v>1</v>
      </c>
      <c r="E33" s="7" t="s">
        <v>53</v>
      </c>
      <c r="F33" s="6"/>
      <c r="G33" s="67">
        <f t="shared" si="0"/>
        <v>24</v>
      </c>
      <c r="H33" s="67">
        <f t="shared" si="1"/>
        <v>115</v>
      </c>
      <c r="I33" s="67">
        <f t="shared" si="2"/>
        <v>1</v>
      </c>
      <c r="J33" s="67">
        <f t="shared" si="3"/>
        <v>10</v>
      </c>
      <c r="K33" s="68">
        <f t="shared" si="4"/>
        <v>279.34000000000003</v>
      </c>
      <c r="L33" s="52">
        <v>58.28</v>
      </c>
      <c r="M33" s="6">
        <v>3</v>
      </c>
      <c r="N33" s="32"/>
      <c r="O33" s="32"/>
      <c r="P33" s="39">
        <f t="shared" si="5"/>
        <v>73.28</v>
      </c>
      <c r="Q33" s="56">
        <f>IF(P33="",Default_Rank_Score,RANK(P33,P$4:P$42,1))</f>
        <v>26</v>
      </c>
      <c r="R33" s="52">
        <v>44.37</v>
      </c>
      <c r="S33" s="6">
        <v>2</v>
      </c>
      <c r="T33" s="32"/>
      <c r="U33" s="32"/>
      <c r="V33" s="39">
        <f t="shared" si="6"/>
        <v>54.37</v>
      </c>
      <c r="W33" s="58">
        <f>IF(V33="",Default_Rank_Score,RANK(V33,V$4:V$42,1))</f>
        <v>22</v>
      </c>
      <c r="X33" s="52">
        <v>35.26</v>
      </c>
      <c r="Y33" s="6">
        <v>1</v>
      </c>
      <c r="Z33" s="32"/>
      <c r="AA33" s="32"/>
      <c r="AB33" s="39">
        <f t="shared" si="7"/>
        <v>40.26</v>
      </c>
      <c r="AC33" s="58">
        <f>IF(AB33="",Default_Rank_Score,RANK(AB33,AB$4:AB$42,1))</f>
        <v>22</v>
      </c>
      <c r="AD33" s="52">
        <v>47.68</v>
      </c>
      <c r="AE33" s="6">
        <v>4</v>
      </c>
      <c r="AF33" s="32"/>
      <c r="AG33" s="32"/>
      <c r="AH33" s="39">
        <f t="shared" si="8"/>
        <v>67.680000000000007</v>
      </c>
      <c r="AI33" s="58">
        <f>IF(AH33="",Default_Rank_Score,RANK(AH33,AH$4:AH$42,1))</f>
        <v>29</v>
      </c>
      <c r="AJ33" s="52">
        <v>43.75</v>
      </c>
      <c r="AK33" s="6">
        <v>0</v>
      </c>
      <c r="AL33" s="32"/>
      <c r="AM33" s="32"/>
      <c r="AN33" s="39">
        <f t="shared" si="9"/>
        <v>43.75</v>
      </c>
      <c r="AO33" s="12">
        <f>IF(AN33="",Default_Rank_Score,RANK(AN33,AN$4:AN$42,1))</f>
        <v>16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15">
      <c r="A34" s="62" t="s">
        <v>87</v>
      </c>
      <c r="B34" s="2"/>
      <c r="C34" s="1"/>
      <c r="D34" s="3">
        <v>3</v>
      </c>
      <c r="E34" s="7" t="s">
        <v>88</v>
      </c>
      <c r="F34" s="6"/>
      <c r="G34" s="67">
        <f t="shared" si="0"/>
        <v>4</v>
      </c>
      <c r="H34" s="67">
        <f t="shared" si="1"/>
        <v>29</v>
      </c>
      <c r="I34" s="67">
        <f t="shared" si="2"/>
        <v>3</v>
      </c>
      <c r="J34" s="67">
        <f t="shared" si="3"/>
        <v>4</v>
      </c>
      <c r="K34" s="68">
        <f t="shared" si="4"/>
        <v>151.21</v>
      </c>
      <c r="L34" s="52">
        <v>31.03</v>
      </c>
      <c r="M34" s="6">
        <v>2</v>
      </c>
      <c r="N34" s="32"/>
      <c r="O34" s="32"/>
      <c r="P34" s="39">
        <f t="shared" si="5"/>
        <v>41.03</v>
      </c>
      <c r="Q34" s="56">
        <f>IF(P34="",Default_Rank_Score,RANK(P34,P$4:P$42,1))</f>
        <v>8</v>
      </c>
      <c r="R34" s="52">
        <v>29.43</v>
      </c>
      <c r="S34" s="6">
        <v>0</v>
      </c>
      <c r="T34" s="32"/>
      <c r="U34" s="32"/>
      <c r="V34" s="39">
        <f t="shared" si="6"/>
        <v>29.43</v>
      </c>
      <c r="W34" s="58">
        <f>IF(V34="",Default_Rank_Score,RANK(V34,V$4:V$42,1))</f>
        <v>5</v>
      </c>
      <c r="X34" s="52">
        <v>18.84</v>
      </c>
      <c r="Y34" s="6">
        <v>0</v>
      </c>
      <c r="Z34" s="32"/>
      <c r="AA34" s="32"/>
      <c r="AB34" s="39">
        <f t="shared" si="7"/>
        <v>18.84</v>
      </c>
      <c r="AC34" s="58">
        <f>IF(AB34="",Default_Rank_Score,RANK(AB34,AB$4:AB$42,1))</f>
        <v>6</v>
      </c>
      <c r="AD34" s="52">
        <v>23.16</v>
      </c>
      <c r="AE34" s="6">
        <v>0</v>
      </c>
      <c r="AF34" s="32"/>
      <c r="AG34" s="32"/>
      <c r="AH34" s="39">
        <f t="shared" si="8"/>
        <v>23.16</v>
      </c>
      <c r="AI34" s="58">
        <f>IF(AH34="",Default_Rank_Score,RANK(AH34,AH$4:AH$42,1))</f>
        <v>2</v>
      </c>
      <c r="AJ34" s="52">
        <v>28.75</v>
      </c>
      <c r="AK34" s="6">
        <v>2</v>
      </c>
      <c r="AL34" s="32"/>
      <c r="AM34" s="32"/>
      <c r="AN34" s="39">
        <f t="shared" si="9"/>
        <v>38.75</v>
      </c>
      <c r="AO34" s="12">
        <f>IF(AN34="",Default_Rank_Score,RANK(AN34,AN$4:AN$42,1))</f>
        <v>8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11" customFormat="1" x14ac:dyDescent="0.15">
      <c r="A35" s="62" t="s">
        <v>95</v>
      </c>
      <c r="B35" s="2"/>
      <c r="C35" s="1"/>
      <c r="D35" s="3">
        <v>3</v>
      </c>
      <c r="E35" s="7" t="s">
        <v>96</v>
      </c>
      <c r="F35" s="6"/>
      <c r="G35" s="67">
        <f t="shared" si="0"/>
        <v>27</v>
      </c>
      <c r="H35" s="67">
        <f t="shared" si="1"/>
        <v>103</v>
      </c>
      <c r="I35" s="67">
        <f t="shared" si="2"/>
        <v>4</v>
      </c>
      <c r="J35" s="67">
        <f t="shared" si="3"/>
        <v>2</v>
      </c>
      <c r="K35" s="68">
        <f t="shared" si="4"/>
        <v>309.15999999999997</v>
      </c>
      <c r="L35" s="52">
        <v>82.38</v>
      </c>
      <c r="M35" s="69">
        <v>0</v>
      </c>
      <c r="N35" s="32"/>
      <c r="O35" s="32"/>
      <c r="P35" s="39">
        <f t="shared" si="5"/>
        <v>82.38</v>
      </c>
      <c r="Q35" s="56">
        <f>IF(P35="",Default_Rank_Score,RANK(P35,P$4:P$42,1))</f>
        <v>30</v>
      </c>
      <c r="R35" s="52">
        <v>61.47</v>
      </c>
      <c r="S35" s="6">
        <v>2</v>
      </c>
      <c r="T35" s="32">
        <v>1</v>
      </c>
      <c r="U35" s="32"/>
      <c r="V35" s="39">
        <f t="shared" si="6"/>
        <v>81.47</v>
      </c>
      <c r="W35" s="58">
        <f>IF(V35="",Default_Rank_Score,RANK(V35,V$4:V$42,1))</f>
        <v>33</v>
      </c>
      <c r="X35" s="52">
        <v>54.54</v>
      </c>
      <c r="Y35" s="6">
        <v>0</v>
      </c>
      <c r="Z35" s="32"/>
      <c r="AA35" s="32"/>
      <c r="AB35" s="39">
        <f t="shared" si="7"/>
        <v>54.54</v>
      </c>
      <c r="AC35" s="58">
        <f>IF(AB35="",Default_Rank_Score,RANK(AB35,AB$4:AB$42,1))</f>
        <v>30</v>
      </c>
      <c r="AD35" s="52">
        <v>35.299999999999997</v>
      </c>
      <c r="AE35" s="6">
        <v>0</v>
      </c>
      <c r="AF35" s="32"/>
      <c r="AG35" s="32"/>
      <c r="AH35" s="39">
        <f t="shared" si="8"/>
        <v>35.299999999999997</v>
      </c>
      <c r="AI35" s="58">
        <f>IF(AH35="",Default_Rank_Score,RANK(AH35,AH$4:AH$42,1))</f>
        <v>10</v>
      </c>
      <c r="AJ35" s="52">
        <v>55.47</v>
      </c>
      <c r="AK35" s="6">
        <v>0</v>
      </c>
      <c r="AL35" s="32"/>
      <c r="AM35" s="32"/>
      <c r="AN35" s="39">
        <f t="shared" si="9"/>
        <v>55.47</v>
      </c>
      <c r="AO35" s="12"/>
      <c r="AP35" s="12"/>
      <c r="AQ35" s="12"/>
    </row>
    <row r="36" spans="1:43" s="11" customFormat="1" x14ac:dyDescent="0.15">
      <c r="A36" s="62" t="s">
        <v>97</v>
      </c>
      <c r="B36" s="2"/>
      <c r="C36" s="1"/>
      <c r="D36" s="3">
        <v>3</v>
      </c>
      <c r="E36" s="7" t="s">
        <v>98</v>
      </c>
      <c r="F36" s="6"/>
      <c r="G36" s="67">
        <f t="shared" si="0"/>
        <v>23</v>
      </c>
      <c r="H36" s="67">
        <f t="shared" si="1"/>
        <v>93</v>
      </c>
      <c r="I36" s="67">
        <f t="shared" si="2"/>
        <v>3</v>
      </c>
      <c r="J36" s="67">
        <f t="shared" si="3"/>
        <v>3</v>
      </c>
      <c r="K36" s="68">
        <f t="shared" si="4"/>
        <v>276.09000000000003</v>
      </c>
      <c r="L36" s="52">
        <v>53.12</v>
      </c>
      <c r="M36" s="6">
        <v>0</v>
      </c>
      <c r="N36" s="32"/>
      <c r="O36" s="32"/>
      <c r="P36" s="39">
        <f t="shared" si="5"/>
        <v>53.12</v>
      </c>
      <c r="Q36" s="56">
        <f>IF(P36="",Default_Rank_Score,RANK(P36,P$4:P$42,1))</f>
        <v>21</v>
      </c>
      <c r="R36" s="52">
        <v>47.82</v>
      </c>
      <c r="S36" s="6">
        <v>0</v>
      </c>
      <c r="T36" s="32">
        <v>1</v>
      </c>
      <c r="U36" s="32"/>
      <c r="V36" s="39">
        <f t="shared" si="6"/>
        <v>57.82</v>
      </c>
      <c r="W36" s="58">
        <f>IF(V36="",Default_Rank_Score,RANK(V36,V$4:V$42,1))</f>
        <v>23</v>
      </c>
      <c r="X36" s="52">
        <v>42.32</v>
      </c>
      <c r="Y36" s="69">
        <v>1</v>
      </c>
      <c r="Z36" s="32"/>
      <c r="AA36" s="32"/>
      <c r="AB36" s="39">
        <f t="shared" si="7"/>
        <v>47.32</v>
      </c>
      <c r="AC36" s="58">
        <f>IF(AB36="",Default_Rank_Score,RANK(AB36,AB$4:AB$42,1))</f>
        <v>26</v>
      </c>
      <c r="AD36" s="52">
        <v>52.15</v>
      </c>
      <c r="AE36" s="6">
        <v>0</v>
      </c>
      <c r="AF36" s="32"/>
      <c r="AG36" s="32"/>
      <c r="AH36" s="39">
        <f t="shared" si="8"/>
        <v>52.15</v>
      </c>
      <c r="AI36" s="58">
        <f>IF(AH36="",Default_Rank_Score,RANK(AH36,AH$4:AH$42,1))</f>
        <v>23</v>
      </c>
      <c r="AJ36" s="52">
        <v>55.68</v>
      </c>
      <c r="AK36" s="6">
        <v>2</v>
      </c>
      <c r="AL36" s="32"/>
      <c r="AM36" s="32"/>
      <c r="AN36" s="39">
        <f t="shared" si="9"/>
        <v>65.680000000000007</v>
      </c>
      <c r="AO36" s="12"/>
      <c r="AP36" s="12"/>
      <c r="AQ36" s="12"/>
    </row>
    <row r="37" spans="1:43" s="11" customFormat="1" x14ac:dyDescent="0.15">
      <c r="A37" s="62" t="s">
        <v>73</v>
      </c>
      <c r="B37" s="2"/>
      <c r="C37" s="1"/>
      <c r="D37" s="3">
        <v>2</v>
      </c>
      <c r="E37" s="7" t="s">
        <v>64</v>
      </c>
      <c r="F37" s="6"/>
      <c r="G37" s="67">
        <f t="shared" si="0"/>
        <v>26</v>
      </c>
      <c r="H37" s="67">
        <f t="shared" si="1"/>
        <v>124</v>
      </c>
      <c r="I37" s="67">
        <f t="shared" si="2"/>
        <v>3</v>
      </c>
      <c r="J37" s="67">
        <f t="shared" si="3"/>
        <v>3</v>
      </c>
      <c r="K37" s="68">
        <f t="shared" si="4"/>
        <v>292.89999999999998</v>
      </c>
      <c r="L37" s="52">
        <v>58.18</v>
      </c>
      <c r="M37" s="6">
        <v>0</v>
      </c>
      <c r="N37" s="32"/>
      <c r="O37" s="32"/>
      <c r="P37" s="39">
        <f t="shared" si="5"/>
        <v>58.18</v>
      </c>
      <c r="Q37" s="56">
        <f>IF(P37="",Default_Rank_Score,RANK(P37,P$4:P$42,1))</f>
        <v>22</v>
      </c>
      <c r="R37" s="52">
        <v>55.1</v>
      </c>
      <c r="S37" s="69">
        <v>1</v>
      </c>
      <c r="T37" s="32"/>
      <c r="U37" s="32"/>
      <c r="V37" s="39">
        <f t="shared" si="6"/>
        <v>60.1</v>
      </c>
      <c r="W37" s="58">
        <f>IF(V37="",Default_Rank_Score,RANK(V37,V$4:V$42,1))</f>
        <v>24</v>
      </c>
      <c r="X37" s="52">
        <v>42.07</v>
      </c>
      <c r="Y37" s="6">
        <v>0</v>
      </c>
      <c r="Z37" s="32"/>
      <c r="AA37" s="32"/>
      <c r="AB37" s="39">
        <f t="shared" si="7"/>
        <v>42.07</v>
      </c>
      <c r="AC37" s="58">
        <f>IF(AB37="",Default_Rank_Score,RANK(AB37,AB$4:AB$42,1))</f>
        <v>23</v>
      </c>
      <c r="AD37" s="52">
        <v>60.67</v>
      </c>
      <c r="AE37" s="6">
        <v>0</v>
      </c>
      <c r="AF37" s="32"/>
      <c r="AG37" s="32"/>
      <c r="AH37" s="39">
        <f t="shared" si="8"/>
        <v>60.67</v>
      </c>
      <c r="AI37" s="58">
        <f>IF(AH37="",Default_Rank_Score,RANK(AH37,AH$4:AH$42,1))</f>
        <v>24</v>
      </c>
      <c r="AJ37" s="52">
        <v>61.88</v>
      </c>
      <c r="AK37" s="6">
        <v>2</v>
      </c>
      <c r="AL37" s="32"/>
      <c r="AM37" s="32"/>
      <c r="AN37" s="39">
        <f t="shared" si="9"/>
        <v>71.88</v>
      </c>
      <c r="AO37" s="12">
        <f>IF(AN37="",Default_Rank_Score,RANK(AN37,AN$4:AN$42,1))</f>
        <v>31</v>
      </c>
      <c r="AP37" s="12" t="e">
        <f>IF(#REF!="",Default_Rank_Score,RANK(#REF!,#REF!,1))</f>
        <v>#REF!</v>
      </c>
      <c r="AQ37" s="12" t="e">
        <f>IF(#REF!="",Default_Rank_Score,RANK(#REF!,#REF!,1))</f>
        <v>#REF!</v>
      </c>
    </row>
    <row r="38" spans="1:43" s="11" customFormat="1" x14ac:dyDescent="0.15">
      <c r="A38" s="62" t="s">
        <v>94</v>
      </c>
      <c r="B38" s="2"/>
      <c r="C38" s="1"/>
      <c r="D38" s="3">
        <v>3</v>
      </c>
      <c r="E38" s="7" t="s">
        <v>64</v>
      </c>
      <c r="F38" s="6"/>
      <c r="G38" s="67">
        <f t="shared" si="0"/>
        <v>35</v>
      </c>
      <c r="H38" s="67">
        <f t="shared" si="1"/>
        <v>164</v>
      </c>
      <c r="I38" s="67">
        <f t="shared" si="2"/>
        <v>1</v>
      </c>
      <c r="J38" s="67">
        <f t="shared" si="3"/>
        <v>7</v>
      </c>
      <c r="K38" s="68">
        <f t="shared" si="4"/>
        <v>434.31000000000006</v>
      </c>
      <c r="L38" s="52">
        <v>82</v>
      </c>
      <c r="M38" s="6">
        <v>0</v>
      </c>
      <c r="N38" s="32"/>
      <c r="O38" s="32"/>
      <c r="P38" s="39">
        <f t="shared" si="5"/>
        <v>82</v>
      </c>
      <c r="Q38" s="56">
        <f>IF(P38="",Default_Rank_Score,RANK(P38,P$4:P$42,1))</f>
        <v>29</v>
      </c>
      <c r="R38" s="52">
        <v>74.989999999999995</v>
      </c>
      <c r="S38" s="6">
        <v>1</v>
      </c>
      <c r="T38" s="32"/>
      <c r="U38" s="32"/>
      <c r="V38" s="39">
        <f t="shared" si="6"/>
        <v>79.989999999999995</v>
      </c>
      <c r="W38" s="58">
        <f>IF(V38="",Default_Rank_Score,RANK(V38,V$4:V$42,1))</f>
        <v>32</v>
      </c>
      <c r="X38" s="52">
        <v>68.2</v>
      </c>
      <c r="Y38" s="6">
        <v>3</v>
      </c>
      <c r="Z38" s="32">
        <v>1</v>
      </c>
      <c r="AA38" s="32"/>
      <c r="AB38" s="39">
        <f t="shared" si="7"/>
        <v>93.2</v>
      </c>
      <c r="AC38" s="58">
        <f>IF(AB38="",Default_Rank_Score,RANK(AB38,AB$4:AB$42,1))</f>
        <v>35</v>
      </c>
      <c r="AD38" s="52">
        <v>83.4</v>
      </c>
      <c r="AE38" s="6">
        <v>2</v>
      </c>
      <c r="AF38" s="32"/>
      <c r="AG38" s="32"/>
      <c r="AH38" s="39">
        <f t="shared" si="8"/>
        <v>93.4</v>
      </c>
      <c r="AI38" s="58">
        <f>IF(AH38="",Default_Rank_Score,RANK(AH38,AH$4:AH$42,1))</f>
        <v>34</v>
      </c>
      <c r="AJ38" s="52">
        <v>80.72</v>
      </c>
      <c r="AK38" s="6">
        <v>1</v>
      </c>
      <c r="AL38" s="32"/>
      <c r="AM38" s="32"/>
      <c r="AN38" s="39">
        <f t="shared" si="9"/>
        <v>85.72</v>
      </c>
      <c r="AO38" s="12">
        <f>IF(AN38="",Default_Rank_Score,RANK(AN38,AN$4:AN$42,1))</f>
        <v>34</v>
      </c>
      <c r="AP38" s="12" t="e">
        <f>IF(#REF!="",Default_Rank_Score,RANK(#REF!,#REF!,1))</f>
        <v>#REF!</v>
      </c>
      <c r="AQ38" s="12" t="e">
        <f>IF(#REF!="",Default_Rank_Score,RANK(#REF!,#REF!,1))</f>
        <v>#REF!</v>
      </c>
    </row>
    <row r="39" spans="1:43" s="11" customFormat="1" x14ac:dyDescent="0.15">
      <c r="A39" s="62" t="s">
        <v>74</v>
      </c>
      <c r="B39" s="2"/>
      <c r="C39" s="1"/>
      <c r="D39" s="3">
        <v>2</v>
      </c>
      <c r="E39" s="7" t="s">
        <v>64</v>
      </c>
      <c r="F39" s="6"/>
      <c r="G39" s="67">
        <f t="shared" si="0"/>
        <v>36</v>
      </c>
      <c r="H39" s="67">
        <f t="shared" si="1"/>
        <v>179</v>
      </c>
      <c r="I39" s="67">
        <f t="shared" si="2"/>
        <v>2</v>
      </c>
      <c r="J39" s="67">
        <f t="shared" si="3"/>
        <v>33</v>
      </c>
      <c r="K39" s="68">
        <f t="shared" si="4"/>
        <v>615</v>
      </c>
      <c r="L39" s="52">
        <v>122.48</v>
      </c>
      <c r="M39" s="6">
        <v>1</v>
      </c>
      <c r="N39" s="32"/>
      <c r="O39" s="32"/>
      <c r="P39" s="39">
        <f t="shared" si="5"/>
        <v>127.48</v>
      </c>
      <c r="Q39" s="56">
        <f>IF(P39="",Default_Rank_Score,RANK(P39,P$4:P$42,1))</f>
        <v>36</v>
      </c>
      <c r="R39" s="52">
        <v>94.44</v>
      </c>
      <c r="S39" s="6">
        <v>0</v>
      </c>
      <c r="T39" s="32"/>
      <c r="U39" s="32"/>
      <c r="V39" s="39">
        <f t="shared" si="6"/>
        <v>94.44</v>
      </c>
      <c r="W39" s="58">
        <f>IF(V39="",Default_Rank_Score,RANK(V39,V$4:V$42,1))</f>
        <v>36</v>
      </c>
      <c r="X39" s="52" t="s">
        <v>40</v>
      </c>
      <c r="Y39" s="6">
        <v>24</v>
      </c>
      <c r="Z39" s="32"/>
      <c r="AA39" s="32"/>
      <c r="AB39" s="39">
        <f t="shared" si="7"/>
        <v>140</v>
      </c>
      <c r="AC39" s="58">
        <f>IF(AB39="",Default_Rank_Score,RANK(AB39,AB$4:AB$42,1))</f>
        <v>36</v>
      </c>
      <c r="AD39" s="52">
        <v>99.18</v>
      </c>
      <c r="AE39" s="6">
        <v>0</v>
      </c>
      <c r="AF39" s="32"/>
      <c r="AG39" s="32"/>
      <c r="AH39" s="39">
        <f t="shared" si="8"/>
        <v>99.18</v>
      </c>
      <c r="AI39" s="58">
        <f>IF(AH39="",Default_Rank_Score,RANK(AH39,AH$4:AH$42,1))</f>
        <v>35</v>
      </c>
      <c r="AJ39" s="52">
        <v>113.9</v>
      </c>
      <c r="AK39" s="6">
        <v>8</v>
      </c>
      <c r="AL39" s="32"/>
      <c r="AM39" s="32"/>
      <c r="AN39" s="39">
        <f t="shared" si="9"/>
        <v>153.9</v>
      </c>
      <c r="AO39" s="12">
        <f>IF(AN39="",Default_Rank_Score,RANK(AN39,AN$4:AN$42,1))</f>
        <v>36</v>
      </c>
      <c r="AP39" s="12" t="e">
        <f>IF(#REF!="",Default_Rank_Score,RANK(#REF!,#REF!,1))</f>
        <v>#REF!</v>
      </c>
      <c r="AQ39" s="12" t="e">
        <f>IF(#REF!="",Default_Rank_Score,RANK(#REF!,#REF!,1))</f>
        <v>#REF!</v>
      </c>
    </row>
    <row r="40" spans="1:43" s="11" customFormat="1" x14ac:dyDescent="0.15">
      <c r="A40" s="62" t="s">
        <v>63</v>
      </c>
      <c r="B40" s="2"/>
      <c r="C40" s="1"/>
      <c r="D40" s="3">
        <v>2</v>
      </c>
      <c r="E40" s="7" t="s">
        <v>64</v>
      </c>
      <c r="F40" s="6"/>
      <c r="G40" s="67">
        <f t="shared" si="0"/>
        <v>37</v>
      </c>
      <c r="H40" s="67">
        <f t="shared" si="1"/>
        <v>185</v>
      </c>
      <c r="I40" s="67">
        <f t="shared" si="2"/>
        <v>1</v>
      </c>
      <c r="J40" s="67">
        <f t="shared" si="3"/>
        <v>8</v>
      </c>
      <c r="K40" s="68">
        <f t="shared" si="4"/>
        <v>929.48</v>
      </c>
      <c r="L40" s="52">
        <v>208.77</v>
      </c>
      <c r="M40" s="6">
        <v>1</v>
      </c>
      <c r="N40" s="32"/>
      <c r="O40" s="32"/>
      <c r="P40" s="39">
        <f t="shared" si="5"/>
        <v>213.77</v>
      </c>
      <c r="Q40" s="56">
        <f>IF(P40="",Default_Rank_Score,RANK(P40,P$4:P$42,1))</f>
        <v>37</v>
      </c>
      <c r="R40" s="52">
        <v>161.72</v>
      </c>
      <c r="S40" s="6">
        <v>4</v>
      </c>
      <c r="T40" s="32"/>
      <c r="U40" s="32"/>
      <c r="V40" s="39">
        <f t="shared" si="6"/>
        <v>181.72</v>
      </c>
      <c r="W40" s="58">
        <f>IF(V40="",Default_Rank_Score,RANK(V40,V$4:V$42,1))</f>
        <v>37</v>
      </c>
      <c r="X40" s="52">
        <v>188.5</v>
      </c>
      <c r="Y40" s="6">
        <v>0</v>
      </c>
      <c r="Z40" s="32"/>
      <c r="AA40" s="32"/>
      <c r="AB40" s="39">
        <f t="shared" si="7"/>
        <v>188.5</v>
      </c>
      <c r="AC40" s="58">
        <f>IF(AB40="",Default_Rank_Score,RANK(AB40,AB$4:AB$42,1))</f>
        <v>37</v>
      </c>
      <c r="AD40" s="52">
        <v>164.55</v>
      </c>
      <c r="AE40" s="6">
        <v>2</v>
      </c>
      <c r="AF40" s="32"/>
      <c r="AG40" s="32"/>
      <c r="AH40" s="39">
        <f t="shared" si="8"/>
        <v>174.55</v>
      </c>
      <c r="AI40" s="58">
        <f>IF(AH40="",Default_Rank_Score,RANK(AH40,AH$4:AH$42,1))</f>
        <v>37</v>
      </c>
      <c r="AJ40" s="52">
        <v>165.94</v>
      </c>
      <c r="AK40" s="6">
        <v>1</v>
      </c>
      <c r="AL40" s="32"/>
      <c r="AM40" s="32"/>
      <c r="AN40" s="39">
        <f t="shared" si="9"/>
        <v>170.94</v>
      </c>
      <c r="AO40" s="12">
        <f>IF(AN40="",Default_Rank_Score,RANK(AN40,AN$4:AN$42,1))</f>
        <v>37</v>
      </c>
      <c r="AP40" s="12" t="e">
        <f>IF(#REF!="",Default_Rank_Score,RANK(#REF!,#REF!,1))</f>
        <v>#REF!</v>
      </c>
      <c r="AQ40" s="12" t="e">
        <f>IF(#REF!="",Default_Rank_Score,RANK(#REF!,#REF!,1))</f>
        <v>#REF!</v>
      </c>
    </row>
    <row r="41" spans="1:43" s="11" customFormat="1" x14ac:dyDescent="0.15">
      <c r="A41" s="62" t="s">
        <v>48</v>
      </c>
      <c r="B41" s="2"/>
      <c r="C41" s="1"/>
      <c r="D41" s="3">
        <v>1</v>
      </c>
      <c r="E41" s="7" t="s">
        <v>49</v>
      </c>
      <c r="F41" s="6"/>
      <c r="G41" s="67">
        <f t="shared" si="0"/>
        <v>7</v>
      </c>
      <c r="H41" s="67">
        <f t="shared" si="1"/>
        <v>39</v>
      </c>
      <c r="I41" s="67">
        <f t="shared" si="2"/>
        <v>1</v>
      </c>
      <c r="J41" s="67">
        <f t="shared" si="3"/>
        <v>9</v>
      </c>
      <c r="K41" s="68">
        <f t="shared" si="4"/>
        <v>159.74</v>
      </c>
      <c r="L41" s="52">
        <v>24.63</v>
      </c>
      <c r="M41" s="6">
        <v>2</v>
      </c>
      <c r="N41" s="32"/>
      <c r="O41" s="32"/>
      <c r="P41" s="39">
        <f t="shared" si="5"/>
        <v>34.629999999999995</v>
      </c>
      <c r="Q41" s="56">
        <f>IF(P41="",Default_Rank_Score,RANK(P41,P$4:P$42,1))</f>
        <v>5</v>
      </c>
      <c r="R41" s="52">
        <v>18.420000000000002</v>
      </c>
      <c r="S41" s="6">
        <v>2</v>
      </c>
      <c r="T41" s="32"/>
      <c r="U41" s="32"/>
      <c r="V41" s="39">
        <f t="shared" si="6"/>
        <v>28.42</v>
      </c>
      <c r="W41" s="58">
        <f>IF(V41="",Default_Rank_Score,RANK(V41,V$4:V$42,1))</f>
        <v>4</v>
      </c>
      <c r="X41" s="52">
        <v>17.850000000000001</v>
      </c>
      <c r="Y41" s="6">
        <v>0</v>
      </c>
      <c r="Z41" s="32"/>
      <c r="AA41" s="32"/>
      <c r="AB41" s="39">
        <f t="shared" si="7"/>
        <v>17.850000000000001</v>
      </c>
      <c r="AC41" s="58">
        <f>IF(AB41="",Default_Rank_Score,RANK(AB41,AB$4:AB$42,1))</f>
        <v>4</v>
      </c>
      <c r="AD41" s="52">
        <v>23.11</v>
      </c>
      <c r="AE41" s="69">
        <v>3</v>
      </c>
      <c r="AF41" s="32"/>
      <c r="AG41" s="32"/>
      <c r="AH41" s="39">
        <f t="shared" si="8"/>
        <v>38.11</v>
      </c>
      <c r="AI41" s="58">
        <f>IF(AH41="",Default_Rank_Score,RANK(AH41,AH$4:AH$42,1))</f>
        <v>14</v>
      </c>
      <c r="AJ41" s="52">
        <v>30.73</v>
      </c>
      <c r="AK41" s="6">
        <v>2</v>
      </c>
      <c r="AL41" s="32"/>
      <c r="AM41" s="32"/>
      <c r="AN41" s="39">
        <f t="shared" si="9"/>
        <v>40.730000000000004</v>
      </c>
      <c r="AO41" s="12">
        <f>IF(AN41="",Default_Rank_Score,RANK(AN41,AN$4:AN$42,1))</f>
        <v>12</v>
      </c>
      <c r="AP41" s="12" t="e">
        <f>IF(#REF!="",Default_Rank_Score,RANK(#REF!,#REF!,1))</f>
        <v>#REF!</v>
      </c>
      <c r="AQ41" s="12" t="e">
        <f>IF(#REF!="",Default_Rank_Score,RANK(#REF!,#REF!,1))</f>
        <v>#REF!</v>
      </c>
    </row>
    <row r="42" spans="1:43" s="27" customFormat="1" ht="14" thickBot="1" x14ac:dyDescent="0.2">
      <c r="A42" s="40" t="s">
        <v>26</v>
      </c>
      <c r="B42" s="41"/>
      <c r="C42" s="41"/>
      <c r="D42" s="41"/>
      <c r="E42" s="42"/>
      <c r="F42" s="43"/>
      <c r="G42" s="44"/>
      <c r="H42" s="44"/>
      <c r="I42" s="44"/>
      <c r="J42" s="44"/>
      <c r="K42" s="47"/>
      <c r="L42" s="53"/>
      <c r="M42" s="44"/>
      <c r="N42" s="44"/>
      <c r="O42" s="44"/>
      <c r="P42" s="45"/>
      <c r="Q42" s="57"/>
      <c r="R42" s="53"/>
      <c r="S42" s="44"/>
      <c r="T42" s="44"/>
      <c r="U42" s="44"/>
      <c r="V42" s="45"/>
      <c r="W42" s="57"/>
      <c r="X42" s="53"/>
      <c r="Y42" s="44"/>
      <c r="Z42" s="44"/>
      <c r="AA42" s="44"/>
      <c r="AB42" s="45"/>
      <c r="AC42" s="57"/>
      <c r="AD42" s="53"/>
      <c r="AE42" s="44"/>
      <c r="AF42" s="44"/>
      <c r="AG42" s="44"/>
      <c r="AH42" s="45"/>
      <c r="AI42" s="57"/>
      <c r="AJ42" s="53"/>
      <c r="AK42" s="44"/>
      <c r="AL42" s="44"/>
      <c r="AM42" s="44"/>
      <c r="AN42" s="45"/>
      <c r="AO42" s="26"/>
      <c r="AP42" s="26"/>
      <c r="AQ42" s="26"/>
    </row>
    <row r="43" spans="1:43" s="17" customFormat="1" x14ac:dyDescent="0.15">
      <c r="A43" s="17" t="s">
        <v>27</v>
      </c>
      <c r="E43" s="13"/>
      <c r="F43" s="5"/>
      <c r="G43" s="15"/>
      <c r="H43" s="15"/>
      <c r="I43" s="15"/>
      <c r="J43" s="15"/>
      <c r="K43" s="15"/>
      <c r="L43" s="16">
        <v>200</v>
      </c>
      <c r="M43" s="15"/>
      <c r="N43" s="15"/>
      <c r="O43" s="15"/>
      <c r="P43" s="16"/>
      <c r="Q43" s="15"/>
      <c r="R43" s="16">
        <v>200</v>
      </c>
      <c r="S43" s="15"/>
      <c r="T43" s="15"/>
      <c r="U43" s="15"/>
      <c r="V43" s="16"/>
      <c r="W43" s="15"/>
      <c r="X43" s="16">
        <v>200</v>
      </c>
      <c r="Y43" s="15"/>
      <c r="Z43" s="15"/>
      <c r="AA43" s="15"/>
      <c r="AB43" s="16"/>
      <c r="AC43" s="15"/>
      <c r="AD43" s="16">
        <v>200</v>
      </c>
      <c r="AE43" s="15"/>
      <c r="AF43" s="15"/>
      <c r="AG43" s="15"/>
      <c r="AH43" s="16"/>
      <c r="AI43" s="15"/>
      <c r="AJ43" s="16">
        <v>200</v>
      </c>
      <c r="AK43" s="15"/>
      <c r="AL43" s="15"/>
      <c r="AM43" s="15"/>
      <c r="AN43" s="16"/>
      <c r="AO43" s="15"/>
      <c r="AP43" s="15"/>
      <c r="AQ43" s="15"/>
    </row>
    <row r="44" spans="1:43" s="17" customFormat="1" x14ac:dyDescent="0.15">
      <c r="A44" s="4" t="s">
        <v>28</v>
      </c>
      <c r="B44" s="4"/>
      <c r="C44" s="4"/>
      <c r="D44" s="4"/>
      <c r="E44" s="13"/>
      <c r="F44" s="5"/>
      <c r="G44" s="15"/>
      <c r="H44" s="15"/>
      <c r="I44" s="15"/>
      <c r="J44" s="15"/>
      <c r="K44" s="15"/>
      <c r="L44" s="16">
        <v>20</v>
      </c>
      <c r="M44" s="15"/>
      <c r="N44" s="15"/>
      <c r="O44" s="15"/>
      <c r="P44" s="16"/>
      <c r="Q44" s="15"/>
      <c r="R44" s="16">
        <v>20</v>
      </c>
      <c r="S44" s="15"/>
      <c r="T44" s="15"/>
      <c r="U44" s="15"/>
      <c r="V44" s="16"/>
      <c r="W44" s="15"/>
      <c r="X44" s="16">
        <v>20</v>
      </c>
      <c r="Y44" s="15"/>
      <c r="Z44" s="15"/>
      <c r="AA44" s="15"/>
      <c r="AB44" s="16"/>
      <c r="AC44" s="15"/>
      <c r="AD44" s="16">
        <v>20</v>
      </c>
      <c r="AE44" s="15"/>
      <c r="AF44" s="15"/>
      <c r="AG44" s="15"/>
      <c r="AH44" s="16"/>
      <c r="AI44" s="15"/>
      <c r="AJ44" s="16">
        <v>20</v>
      </c>
      <c r="AK44" s="15"/>
      <c r="AL44" s="15"/>
      <c r="AM44" s="15"/>
      <c r="AN44" s="16"/>
      <c r="AO44" s="15"/>
      <c r="AP44" s="15"/>
      <c r="AQ44" s="15"/>
    </row>
    <row r="45" spans="1:43" s="17" customFormat="1" x14ac:dyDescent="0.15">
      <c r="A45" s="4" t="s">
        <v>29</v>
      </c>
      <c r="B45" s="4"/>
      <c r="C45" s="4"/>
      <c r="D45" s="4"/>
      <c r="E45" s="13"/>
      <c r="F45" s="5"/>
      <c r="G45" s="15"/>
      <c r="H45" s="15"/>
      <c r="I45" s="15"/>
      <c r="J45" s="15"/>
      <c r="K45" s="15"/>
      <c r="L45" s="16">
        <f>MIN(L4:L42)</f>
        <v>22.11</v>
      </c>
      <c r="M45" s="15"/>
      <c r="N45" s="15"/>
      <c r="O45" s="15"/>
      <c r="P45" s="16">
        <f>MIN(P4:P42)</f>
        <v>27.11</v>
      </c>
      <c r="Q45" s="15"/>
      <c r="R45" s="16">
        <f>MIN(R4:R42)</f>
        <v>17</v>
      </c>
      <c r="S45" s="15"/>
      <c r="T45" s="15"/>
      <c r="U45" s="15"/>
      <c r="V45" s="16">
        <f>MIN(V4:V42)</f>
        <v>17</v>
      </c>
      <c r="W45" s="15"/>
      <c r="X45" s="16">
        <f>MIN(X4:X42)</f>
        <v>13.37</v>
      </c>
      <c r="Y45" s="15"/>
      <c r="Z45" s="15"/>
      <c r="AA45" s="15"/>
      <c r="AB45" s="16">
        <f>MIN(AB4:AB42)</f>
        <v>13.37</v>
      </c>
      <c r="AC45" s="15"/>
      <c r="AD45" s="16">
        <f>MIN(AD4:AD42)</f>
        <v>19.27</v>
      </c>
      <c r="AE45" s="15"/>
      <c r="AF45" s="15"/>
      <c r="AG45" s="15"/>
      <c r="AH45" s="16">
        <f>MIN(AH4:AH42)</f>
        <v>19.27</v>
      </c>
      <c r="AI45" s="15"/>
      <c r="AJ45" s="16">
        <f>MIN(AJ4:AJ42)</f>
        <v>18.920000000000002</v>
      </c>
      <c r="AK45" s="15"/>
      <c r="AL45" s="15"/>
      <c r="AM45" s="15"/>
      <c r="AN45" s="16">
        <f>MIN(AN4:AN42)</f>
        <v>18.920000000000002</v>
      </c>
      <c r="AO45" s="15"/>
      <c r="AP45" s="15"/>
      <c r="AQ45" s="15"/>
    </row>
    <row r="46" spans="1:43" s="17" customFormat="1" x14ac:dyDescent="0.15">
      <c r="A46" s="4" t="s">
        <v>30</v>
      </c>
      <c r="B46" s="4"/>
      <c r="C46" s="4"/>
      <c r="D46" s="4"/>
      <c r="E46" s="13"/>
      <c r="F46" s="5"/>
      <c r="G46" s="15"/>
      <c r="H46" s="15"/>
      <c r="I46" s="15"/>
      <c r="J46" s="15"/>
      <c r="K46" s="15"/>
      <c r="L46" s="16">
        <f>MAX(L4:L42)</f>
        <v>208.77</v>
      </c>
      <c r="M46" s="15"/>
      <c r="N46" s="15"/>
      <c r="O46" s="15"/>
      <c r="P46" s="16">
        <f>MAX(P4:P42)</f>
        <v>213.77</v>
      </c>
      <c r="Q46" s="15"/>
      <c r="R46" s="16">
        <f>MAX(R4:R42)</f>
        <v>161.72</v>
      </c>
      <c r="S46" s="15"/>
      <c r="T46" s="15"/>
      <c r="U46" s="15"/>
      <c r="V46" s="16">
        <f>MAX(V4:V42)</f>
        <v>181.72</v>
      </c>
      <c r="W46" s="15"/>
      <c r="X46" s="16">
        <f>MAX(X4:X42)</f>
        <v>188.5</v>
      </c>
      <c r="Y46" s="15"/>
      <c r="Z46" s="15"/>
      <c r="AA46" s="15"/>
      <c r="AB46" s="16">
        <f>MAX(AB4:AB42)</f>
        <v>188.5</v>
      </c>
      <c r="AC46" s="15"/>
      <c r="AD46" s="16">
        <f>MAX(AD4:AD42)</f>
        <v>164.55</v>
      </c>
      <c r="AE46" s="15"/>
      <c r="AF46" s="15"/>
      <c r="AG46" s="15"/>
      <c r="AH46" s="16">
        <f>MAX(AH4:AH42)</f>
        <v>174.55</v>
      </c>
      <c r="AI46" s="15"/>
      <c r="AJ46" s="16">
        <f>MAX(AJ4:AJ42)</f>
        <v>165.94</v>
      </c>
      <c r="AK46" s="15"/>
      <c r="AL46" s="15"/>
      <c r="AM46" s="15"/>
      <c r="AN46" s="16">
        <f>MAX(AN4:AN42)</f>
        <v>170.94</v>
      </c>
      <c r="AO46" s="15"/>
      <c r="AP46" s="15"/>
      <c r="AQ46" s="15"/>
    </row>
    <row r="47" spans="1:43" s="17" customFormat="1" x14ac:dyDescent="0.15">
      <c r="A47" s="4" t="s">
        <v>31</v>
      </c>
      <c r="B47" s="4"/>
      <c r="C47" s="4"/>
      <c r="D47" s="4"/>
      <c r="E47" s="13"/>
      <c r="F47" s="5"/>
      <c r="G47" s="15"/>
      <c r="H47" s="15"/>
      <c r="I47" s="15"/>
      <c r="J47" s="15"/>
      <c r="K47" s="15"/>
      <c r="L47" s="16">
        <f>AVERAGE(L4:L42)</f>
        <v>56.290000000000013</v>
      </c>
      <c r="M47" s="15"/>
      <c r="N47" s="15"/>
      <c r="O47" s="15"/>
      <c r="P47" s="16">
        <f>AVERAGE(P4:P42)</f>
        <v>62.641351351351354</v>
      </c>
      <c r="Q47" s="15"/>
      <c r="R47" s="16">
        <f>AVERAGE(R4:R42)</f>
        <v>49.18</v>
      </c>
      <c r="S47" s="15"/>
      <c r="T47" s="15"/>
      <c r="U47" s="15"/>
      <c r="V47" s="16">
        <f>AVERAGE(V4:V42)</f>
        <v>54.855675675675684</v>
      </c>
      <c r="W47" s="15"/>
      <c r="X47" s="16">
        <f>AVERAGE(X4:X42)</f>
        <v>39.787222222222212</v>
      </c>
      <c r="Y47" s="15"/>
      <c r="Z47" s="15"/>
      <c r="AA47" s="15"/>
      <c r="AB47" s="16">
        <f>AVERAGE(AB4:AB42)</f>
        <v>45.738918918918912</v>
      </c>
      <c r="AC47" s="15"/>
      <c r="AD47" s="16">
        <f>AVERAGE(AD4:AD42)</f>
        <v>49.134864864864873</v>
      </c>
      <c r="AE47" s="15"/>
      <c r="AF47" s="15"/>
      <c r="AG47" s="15"/>
      <c r="AH47" s="16">
        <f>AVERAGE(AH4:AH42)</f>
        <v>54.27</v>
      </c>
      <c r="AI47" s="15"/>
      <c r="AJ47" s="16">
        <f>AVERAGE(AJ4:AJ42)</f>
        <v>52.098108108108114</v>
      </c>
      <c r="AK47" s="15"/>
      <c r="AL47" s="15"/>
      <c r="AM47" s="15"/>
      <c r="AN47" s="16">
        <f>AVERAGE(AN4:AN42)</f>
        <v>57.368378378378367</v>
      </c>
      <c r="AO47" s="15"/>
      <c r="AP47" s="15"/>
      <c r="AQ47" s="15"/>
    </row>
    <row r="48" spans="1:43" s="17" customFormat="1" x14ac:dyDescent="0.15">
      <c r="A48" s="4" t="s">
        <v>32</v>
      </c>
      <c r="B48" s="4"/>
      <c r="C48" s="4"/>
      <c r="D48" s="4"/>
      <c r="E48" s="13"/>
      <c r="F48" s="5"/>
      <c r="G48" s="15"/>
      <c r="H48" s="15"/>
      <c r="I48" s="15"/>
      <c r="J48" s="15"/>
      <c r="K48" s="15"/>
      <c r="L48" s="16">
        <f>STDEV(L4:L42)</f>
        <v>32.3048148286151</v>
      </c>
      <c r="M48" s="15"/>
      <c r="N48" s="15"/>
      <c r="O48" s="15"/>
      <c r="P48" s="16">
        <f>STDEV(M4:P42)</f>
        <v>38.905507448661275</v>
      </c>
      <c r="Q48" s="15"/>
      <c r="R48" s="16">
        <f>STDEV(R4:R42)</f>
        <v>27.55354312767939</v>
      </c>
      <c r="S48" s="15"/>
      <c r="T48" s="15"/>
      <c r="U48" s="15"/>
      <c r="V48" s="16">
        <f>STDEV(S4:V42)</f>
        <v>33.862833639521398</v>
      </c>
      <c r="W48" s="15"/>
      <c r="X48" s="16">
        <f>STDEV(X4:X42)</f>
        <v>29.841354489663797</v>
      </c>
      <c r="Y48" s="15"/>
      <c r="Z48" s="15"/>
      <c r="AA48" s="15"/>
      <c r="AB48" s="16">
        <f>STDEV(Y4:AB42)</f>
        <v>32.870759876936489</v>
      </c>
      <c r="AC48" s="15"/>
      <c r="AD48" s="16">
        <f>STDEV(AD4:AD42)</f>
        <v>27.603131527421283</v>
      </c>
      <c r="AE48" s="15"/>
      <c r="AF48" s="15"/>
      <c r="AG48" s="15"/>
      <c r="AH48" s="16">
        <f>STDEV(AE4:AH42)</f>
        <v>34.172063801641116</v>
      </c>
      <c r="AI48" s="15"/>
      <c r="AJ48" s="16">
        <f>STDEV(AJ4:AJ42)</f>
        <v>27.667981177390445</v>
      </c>
      <c r="AK48" s="15"/>
      <c r="AL48" s="15"/>
      <c r="AM48" s="15"/>
      <c r="AN48" s="16">
        <f>STDEV(AK4:AN42)</f>
        <v>36.129893779638394</v>
      </c>
      <c r="AO48" s="15"/>
      <c r="AP48" s="15"/>
      <c r="AQ48" s="15"/>
    </row>
    <row r="49" spans="1:43" s="17" customFormat="1" x14ac:dyDescent="0.15">
      <c r="A49" s="4" t="s">
        <v>33</v>
      </c>
      <c r="B49" s="4"/>
      <c r="C49" s="4"/>
      <c r="D49" s="4"/>
      <c r="E49" s="13"/>
      <c r="F49" s="5"/>
      <c r="G49" s="15"/>
      <c r="H49" s="15"/>
      <c r="I49" s="15"/>
      <c r="J49" s="15"/>
      <c r="K49" s="15"/>
      <c r="L49" s="16"/>
      <c r="M49" s="15">
        <f>MAX(M4:M42)</f>
        <v>8</v>
      </c>
      <c r="N49" s="15"/>
      <c r="O49" s="15"/>
      <c r="P49" s="16"/>
      <c r="Q49" s="15"/>
      <c r="R49" s="16"/>
      <c r="S49" s="15">
        <f>MAX(S4:S42)</f>
        <v>6</v>
      </c>
      <c r="T49" s="15"/>
      <c r="U49" s="15"/>
      <c r="V49" s="16"/>
      <c r="W49" s="15"/>
      <c r="X49" s="16"/>
      <c r="Y49" s="15">
        <f>MAX(Y4:Y42)</f>
        <v>24</v>
      </c>
      <c r="Z49" s="15"/>
      <c r="AA49" s="15"/>
      <c r="AB49" s="16"/>
      <c r="AC49" s="15"/>
      <c r="AD49" s="16"/>
      <c r="AE49" s="15">
        <f>MAX(AE4:AE42)</f>
        <v>5</v>
      </c>
      <c r="AF49" s="15"/>
      <c r="AG49" s="15"/>
      <c r="AH49" s="16"/>
      <c r="AI49" s="15"/>
      <c r="AJ49" s="16"/>
      <c r="AK49" s="15">
        <f>MAX(AK4:AK42)</f>
        <v>8</v>
      </c>
      <c r="AL49" s="15"/>
      <c r="AM49" s="15"/>
      <c r="AN49" s="16"/>
      <c r="AO49" s="15"/>
      <c r="AP49" s="15"/>
      <c r="AQ49" s="15"/>
    </row>
    <row r="50" spans="1:43" s="17" customFormat="1" x14ac:dyDescent="0.15">
      <c r="A50" s="4" t="s">
        <v>34</v>
      </c>
      <c r="B50" s="4"/>
      <c r="C50" s="4"/>
      <c r="D50" s="4"/>
      <c r="E50" s="13"/>
      <c r="F50" s="5"/>
      <c r="G50" s="15"/>
      <c r="H50" s="15"/>
      <c r="I50" s="15"/>
      <c r="J50" s="15"/>
      <c r="K50" s="15"/>
      <c r="L50" s="16"/>
      <c r="M50" s="15">
        <f>AVERAGE(M4:M42)</f>
        <v>1.2162162162162162</v>
      </c>
      <c r="N50" s="15"/>
      <c r="O50" s="15"/>
      <c r="P50" s="16"/>
      <c r="Q50" s="15"/>
      <c r="R50" s="16"/>
      <c r="S50" s="15">
        <f>AVERAGE(S4:S42)</f>
        <v>1</v>
      </c>
      <c r="T50" s="15"/>
      <c r="U50" s="15"/>
      <c r="V50" s="16"/>
      <c r="W50" s="15"/>
      <c r="X50" s="16"/>
      <c r="Y50" s="15">
        <f>AVERAGE(Y4:Y42)</f>
        <v>1.1351351351351351</v>
      </c>
      <c r="Z50" s="15"/>
      <c r="AA50" s="15"/>
      <c r="AB50" s="16"/>
      <c r="AC50" s="15"/>
      <c r="AD50" s="16"/>
      <c r="AE50" s="15">
        <f>AVERAGE(AE4:AE42)</f>
        <v>0.86486486486486491</v>
      </c>
      <c r="AF50" s="15"/>
      <c r="AG50" s="15"/>
      <c r="AH50" s="16"/>
      <c r="AI50" s="15"/>
      <c r="AJ50" s="16"/>
      <c r="AK50" s="15">
        <f>AVERAGE(AK4:AK42)</f>
        <v>1.0540540540540539</v>
      </c>
      <c r="AL50" s="15"/>
      <c r="AM50" s="15"/>
      <c r="AN50" s="16"/>
      <c r="AO50" s="15"/>
      <c r="AP50" s="15"/>
      <c r="AQ50" s="15"/>
    </row>
    <row r="51" spans="1:43" s="17" customFormat="1" x14ac:dyDescent="0.15">
      <c r="A51" s="4" t="s">
        <v>35</v>
      </c>
      <c r="B51" s="4"/>
      <c r="C51" s="4"/>
      <c r="D51" s="4"/>
      <c r="F51" s="5"/>
      <c r="G51" s="15">
        <v>0</v>
      </c>
      <c r="H51" s="15"/>
      <c r="I51" s="15"/>
      <c r="J51" s="15"/>
      <c r="K51" s="15"/>
      <c r="L51" s="16"/>
      <c r="M51" s="15" t="s">
        <v>36</v>
      </c>
      <c r="N51" s="15"/>
      <c r="O51" s="15" t="s">
        <v>37</v>
      </c>
      <c r="P51" s="16" t="s">
        <v>38</v>
      </c>
      <c r="Q51" s="15"/>
      <c r="R51" s="16"/>
      <c r="S51" s="15" t="s">
        <v>36</v>
      </c>
      <c r="T51" s="15"/>
      <c r="U51" s="15" t="s">
        <v>37</v>
      </c>
      <c r="V51" s="16" t="s">
        <v>38</v>
      </c>
      <c r="W51" s="15"/>
      <c r="X51" s="16"/>
      <c r="Y51" s="15" t="s">
        <v>36</v>
      </c>
      <c r="Z51" s="15"/>
      <c r="AA51" s="15" t="s">
        <v>37</v>
      </c>
      <c r="AB51" s="16" t="s">
        <v>38</v>
      </c>
      <c r="AC51" s="15"/>
      <c r="AD51" s="16"/>
      <c r="AE51" s="15" t="s">
        <v>36</v>
      </c>
      <c r="AF51" s="15"/>
      <c r="AG51" s="15" t="s">
        <v>37</v>
      </c>
      <c r="AH51" s="16" t="s">
        <v>38</v>
      </c>
      <c r="AI51" s="15"/>
      <c r="AJ51" s="16"/>
      <c r="AK51" s="15" t="s">
        <v>36</v>
      </c>
      <c r="AL51" s="15"/>
      <c r="AM51" s="15" t="s">
        <v>37</v>
      </c>
      <c r="AN51" s="16" t="s">
        <v>38</v>
      </c>
      <c r="AO51" s="15"/>
      <c r="AP51" s="15"/>
      <c r="AQ51" s="5"/>
    </row>
    <row r="52" spans="1:43" x14ac:dyDescent="0.15">
      <c r="A52" s="18" t="s">
        <v>39</v>
      </c>
      <c r="P52" s="23">
        <f>P2*5+30</f>
        <v>150</v>
      </c>
      <c r="V52" s="23">
        <f>V2*5+30</f>
        <v>140</v>
      </c>
      <c r="AB52" s="23">
        <f>AB2*5+30</f>
        <v>140</v>
      </c>
      <c r="AH52" s="23">
        <f>AH2*5+30</f>
        <v>150</v>
      </c>
      <c r="AN52" s="23">
        <f>AN2*5+30</f>
        <v>160</v>
      </c>
    </row>
  </sheetData>
  <sheetProtection insertRows="0" deleteRows="0" selectLockedCells="1" sort="0"/>
  <sortState ref="A5:AQ41">
    <sortCondition ref="E5:E41"/>
    <sortCondition ref="K5:K41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conditionalFormatting sqref="N5:N41">
    <cfRule type="cellIs" dxfId="15" priority="4" operator="equal">
      <formula>1</formula>
    </cfRule>
  </conditionalFormatting>
  <conditionalFormatting sqref="T5:T41">
    <cfRule type="cellIs" dxfId="14" priority="3" operator="equal">
      <formula>1</formula>
    </cfRule>
  </conditionalFormatting>
  <conditionalFormatting sqref="AF5:AF41">
    <cfRule type="cellIs" dxfId="13" priority="2" operator="equal">
      <formula>1</formula>
    </cfRule>
  </conditionalFormatting>
  <conditionalFormatting sqref="AL5:AL41">
    <cfRule type="cellIs" dxfId="12" priority="1" operator="equal">
      <formula>1</formula>
    </cfRule>
  </conditionalFormatting>
  <dataValidations count="4">
    <dataValidation type="whole" allowBlank="1" showErrorMessage="1" errorTitle="Must be 0 or 1" error="You either have a procedural penanty or not._x000d_Legal Values are 0 or 1." sqref="T5:U41 Z5:AA41 AF5:AG41 AL5:AM41 N5:O41" xr:uid="{A2FD0679-054F-A94F-9813-C5FF775960B1}">
      <formula1>0</formula1>
      <formula2>1</formula2>
    </dataValidation>
    <dataValidation type="decimal" errorStyle="warning" allowBlank="1" showErrorMessage="1" errorTitle="That's a lot of misses" error="It's unusual to miss more than 10" sqref="S5:S41 AE5:AE41 Y5:Y41 AK5:AK41 M5:M41" xr:uid="{8F966C0B-624F-E44C-B454-2960B5FF27F5}">
      <formula1>0</formula1>
      <formula2>10</formula2>
    </dataValidation>
    <dataValidation type="decimal" errorStyle="warning" allowBlank="1" errorTitle="New Max or Min" error="Please verify your data" sqref="R5:R41 X5:X41 AJ5:AJ41 AD5:AD41" xr:uid="{2941C37D-80BE-2045-8F84-9082E3D85A15}">
      <formula1>#REF!</formula1>
      <formula2>#REF!</formula2>
    </dataValidation>
    <dataValidation allowBlank="1" showInputMessage="1" sqref="L1 L3:L1048576" xr:uid="{30D23588-D664-864D-BEEC-CA631DF1BF92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42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DEBD-FCB6-2745-8F59-E4DDDE6A355B}">
  <sheetPr>
    <pageSetUpPr fitToPage="1"/>
  </sheetPr>
  <dimension ref="A1:AQ52"/>
  <sheetViews>
    <sheetView tabSelected="1" zoomScale="120" zoomScaleNormal="120" workbookViewId="0">
      <selection activeCell="A8" sqref="A8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83" t="s">
        <v>0</v>
      </c>
      <c r="B1" s="84"/>
      <c r="C1" s="84"/>
      <c r="D1" s="84"/>
      <c r="E1" s="85"/>
      <c r="F1" s="86" t="s">
        <v>1</v>
      </c>
      <c r="G1" s="87"/>
      <c r="H1" s="87"/>
      <c r="I1" s="87"/>
      <c r="J1" s="87"/>
      <c r="K1" s="88"/>
      <c r="L1" s="77" t="s">
        <v>2</v>
      </c>
      <c r="M1" s="78"/>
      <c r="N1" s="78"/>
      <c r="O1" s="78"/>
      <c r="P1" s="48" t="s">
        <v>3</v>
      </c>
      <c r="Q1" s="8"/>
      <c r="R1" s="77" t="s">
        <v>4</v>
      </c>
      <c r="S1" s="78"/>
      <c r="T1" s="78"/>
      <c r="U1" s="78"/>
      <c r="V1" s="48" t="s">
        <v>3</v>
      </c>
      <c r="W1" s="8"/>
      <c r="X1" s="77" t="s">
        <v>5</v>
      </c>
      <c r="Y1" s="78"/>
      <c r="Z1" s="78"/>
      <c r="AA1" s="78"/>
      <c r="AB1" s="48" t="s">
        <v>3</v>
      </c>
      <c r="AC1" s="8"/>
      <c r="AD1" s="77" t="s">
        <v>6</v>
      </c>
      <c r="AE1" s="78"/>
      <c r="AF1" s="78"/>
      <c r="AG1" s="78"/>
      <c r="AH1" s="48" t="s">
        <v>3</v>
      </c>
      <c r="AI1" s="8"/>
      <c r="AJ1" s="77" t="s">
        <v>7</v>
      </c>
      <c r="AK1" s="78"/>
      <c r="AL1" s="78"/>
      <c r="AM1" s="78"/>
      <c r="AN1" s="48" t="s">
        <v>3</v>
      </c>
      <c r="AO1" s="8"/>
      <c r="AP1" s="8"/>
      <c r="AQ1" s="8"/>
    </row>
    <row r="2" spans="1:43" s="9" customFormat="1" ht="12.75" customHeight="1" thickBot="1" x14ac:dyDescent="0.2">
      <c r="A2" s="79" t="s">
        <v>8</v>
      </c>
      <c r="B2" s="80"/>
      <c r="C2" s="80"/>
      <c r="D2" s="80"/>
      <c r="E2" s="63"/>
      <c r="F2" s="89"/>
      <c r="G2" s="90"/>
      <c r="H2" s="90"/>
      <c r="I2" s="90"/>
      <c r="J2" s="90"/>
      <c r="K2" s="91"/>
      <c r="L2" s="81" t="s">
        <v>54</v>
      </c>
      <c r="M2" s="82"/>
      <c r="N2" s="82"/>
      <c r="O2" s="82"/>
      <c r="P2" s="49">
        <v>24</v>
      </c>
      <c r="Q2" s="14"/>
      <c r="R2" s="81" t="s">
        <v>58</v>
      </c>
      <c r="S2" s="82"/>
      <c r="T2" s="82"/>
      <c r="U2" s="82"/>
      <c r="V2" s="49">
        <v>22</v>
      </c>
      <c r="W2" s="14"/>
      <c r="X2" s="81" t="s">
        <v>55</v>
      </c>
      <c r="Y2" s="82"/>
      <c r="Z2" s="82"/>
      <c r="AA2" s="82"/>
      <c r="AB2" s="49">
        <v>22</v>
      </c>
      <c r="AC2" s="14"/>
      <c r="AD2" s="81" t="s">
        <v>56</v>
      </c>
      <c r="AE2" s="82"/>
      <c r="AF2" s="82"/>
      <c r="AG2" s="82"/>
      <c r="AH2" s="49">
        <v>24</v>
      </c>
      <c r="AI2" s="14"/>
      <c r="AJ2" s="81" t="s">
        <v>57</v>
      </c>
      <c r="AK2" s="82"/>
      <c r="AL2" s="82"/>
      <c r="AM2" s="82"/>
      <c r="AN2" s="49">
        <v>26</v>
      </c>
      <c r="AO2" s="14"/>
      <c r="AP2" s="14"/>
      <c r="AQ2" s="8"/>
    </row>
    <row r="3" spans="1:43" s="24" customFormat="1" ht="78" customHeight="1" x14ac:dyDescent="0.15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15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61</v>
      </c>
      <c r="B5" s="2"/>
      <c r="C5" s="1"/>
      <c r="D5" s="3">
        <v>1</v>
      </c>
      <c r="E5" s="7" t="s">
        <v>47</v>
      </c>
      <c r="F5" s="6"/>
      <c r="G5" s="67">
        <f t="shared" ref="G5:G41" si="0">RANK(K5,K$4:K$42,1)</f>
        <v>1</v>
      </c>
      <c r="H5" s="67">
        <f t="shared" ref="H5:H41" si="1">Q5+W5+AC5+AI5+AO5</f>
        <v>9</v>
      </c>
      <c r="I5" s="67">
        <f t="shared" ref="I5:I41" si="2">IF(M5=0,1,0)+IF(S5=0,1,0)+IF(Y5=0,1,0)+IF(AE5=0,1,0)+IF(AK5=0,1,0)</f>
        <v>3</v>
      </c>
      <c r="J5" s="67">
        <f t="shared" ref="J5:J41" si="3">M5+S5+Y5+AE5+AK5</f>
        <v>2</v>
      </c>
      <c r="K5" s="68">
        <f t="shared" ref="K5:K41" si="4">P5+V5+AB5+AH5+AN5</f>
        <v>107.22</v>
      </c>
      <c r="L5" s="52">
        <v>22.11</v>
      </c>
      <c r="M5" s="69">
        <v>1</v>
      </c>
      <c r="N5" s="32"/>
      <c r="O5" s="32"/>
      <c r="P5" s="39">
        <f t="shared" ref="P5:P41" si="5">IF((OR(L5="",L5="DNC")),"",IF(L5="SDQ",P$52,IF(L5="DNF",999,(L5+(5*M5)+(N5*10)-(O5*5)))))</f>
        <v>27.11</v>
      </c>
      <c r="Q5" s="56">
        <f>IF(P5="",Default_Rank_Score,RANK(P5,P$4:P$42,1))</f>
        <v>1</v>
      </c>
      <c r="R5" s="52">
        <v>17</v>
      </c>
      <c r="S5" s="6">
        <v>0</v>
      </c>
      <c r="T5" s="32"/>
      <c r="U5" s="32"/>
      <c r="V5" s="39">
        <f t="shared" ref="V5:V41" si="6">IF((OR(R5="",R5="DNC")),"",IF(R5="SDQ",V$52,IF(R5="DNF",999,(R5+(5*S5)+(T5*10)-(U5*5)))))</f>
        <v>17</v>
      </c>
      <c r="W5" s="58">
        <f>IF(V5="",Default_Rank_Score,RANK(V5,V$4:V$42,1))</f>
        <v>1</v>
      </c>
      <c r="X5" s="52">
        <v>13.37</v>
      </c>
      <c r="Y5" s="6">
        <v>0</v>
      </c>
      <c r="Z5" s="32"/>
      <c r="AA5" s="32"/>
      <c r="AB5" s="39">
        <f t="shared" ref="AB5:AB41" si="7">IF((OR(X5="",X5="DNC")),"",IF(X5="SDQ",AB$52,IF(X5="DNF",999,(X5+(5*Y5)+(Z5*10)-(AA5*5)))))</f>
        <v>13.37</v>
      </c>
      <c r="AC5" s="58">
        <f>IF(AB5="",Default_Rank_Score,RANK(AB5,AB$4:AB$42,1))</f>
        <v>1</v>
      </c>
      <c r="AD5" s="52">
        <v>25.82</v>
      </c>
      <c r="AE5" s="6">
        <v>1</v>
      </c>
      <c r="AF5" s="32"/>
      <c r="AG5" s="32"/>
      <c r="AH5" s="39">
        <f t="shared" ref="AH5:AH41" si="8">IF((OR(AD5="",AD5="DNC")),"",IF(AD5="SDQ",AH$52,IF(AD5="DNF",999,(AD5+(5*AE5)+(AF5*10)-(AG5*5)))))</f>
        <v>30.82</v>
      </c>
      <c r="AI5" s="58">
        <f>IF(AH5="",Default_Rank_Score,RANK(AH5,AH$4:AH$42,1))</f>
        <v>5</v>
      </c>
      <c r="AJ5" s="52">
        <v>18.920000000000002</v>
      </c>
      <c r="AK5" s="6">
        <v>0</v>
      </c>
      <c r="AL5" s="32"/>
      <c r="AM5" s="32"/>
      <c r="AN5" s="39">
        <f t="shared" ref="AN5:AN41" si="9">IF((OR(AJ5="",AJ5="DNC")),"",IF(AJ5="SDQ",AN$52,IF(AJ5="DNF",999,(AJ5+(5*AK5)+(AL5*10)-(AM5*5)))))</f>
        <v>18.920000000000002</v>
      </c>
      <c r="AO5" s="12">
        <f>IF(AN5="",Default_Rank_Score,RANK(AN5,AN$4:AN$42,1))</f>
        <v>1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45</v>
      </c>
      <c r="B6" s="2"/>
      <c r="C6" s="1"/>
      <c r="D6" s="3">
        <v>1</v>
      </c>
      <c r="E6" s="7" t="s">
        <v>42</v>
      </c>
      <c r="F6" s="6"/>
      <c r="G6" s="67">
        <f t="shared" si="0"/>
        <v>2</v>
      </c>
      <c r="H6" s="67">
        <f t="shared" si="1"/>
        <v>13</v>
      </c>
      <c r="I6" s="67">
        <f t="shared" si="2"/>
        <v>3</v>
      </c>
      <c r="J6" s="67">
        <f t="shared" si="3"/>
        <v>2</v>
      </c>
      <c r="K6" s="68">
        <f t="shared" si="4"/>
        <v>126.01</v>
      </c>
      <c r="L6" s="52">
        <v>29.03</v>
      </c>
      <c r="M6" s="6">
        <v>0</v>
      </c>
      <c r="N6" s="32"/>
      <c r="O6" s="32"/>
      <c r="P6" s="39">
        <f t="shared" si="5"/>
        <v>29.03</v>
      </c>
      <c r="Q6" s="56">
        <f>IF(P6="",Default_Rank_Score,RANK(P6,P$4:P$42,1))</f>
        <v>2</v>
      </c>
      <c r="R6" s="52">
        <v>24.5</v>
      </c>
      <c r="S6" s="6">
        <v>0</v>
      </c>
      <c r="T6" s="32"/>
      <c r="U6" s="32"/>
      <c r="V6" s="39">
        <f t="shared" si="6"/>
        <v>24.5</v>
      </c>
      <c r="W6" s="58">
        <f>IF(V6="",Default_Rank_Score,RANK(V6,V$4:V$42,1))</f>
        <v>2</v>
      </c>
      <c r="X6" s="52">
        <v>15.95</v>
      </c>
      <c r="Y6" s="6">
        <v>0</v>
      </c>
      <c r="Z6" s="32"/>
      <c r="AA6" s="32"/>
      <c r="AB6" s="39">
        <f t="shared" si="7"/>
        <v>15.95</v>
      </c>
      <c r="AC6" s="58">
        <f>IF(AB6="",Default_Rank_Score,RANK(AB6,AB$4:AB$42,1))</f>
        <v>2</v>
      </c>
      <c r="AD6" s="52">
        <v>22.98</v>
      </c>
      <c r="AE6" s="6">
        <v>1</v>
      </c>
      <c r="AF6" s="32"/>
      <c r="AG6" s="32"/>
      <c r="AH6" s="39">
        <f t="shared" si="8"/>
        <v>27.98</v>
      </c>
      <c r="AI6" s="58">
        <f>IF(AH6="",Default_Rank_Score,RANK(AH6,AH$4:AH$42,1))</f>
        <v>4</v>
      </c>
      <c r="AJ6" s="52">
        <v>23.55</v>
      </c>
      <c r="AK6" s="6">
        <v>1</v>
      </c>
      <c r="AL6" s="32"/>
      <c r="AM6" s="32"/>
      <c r="AN6" s="39">
        <f t="shared" si="9"/>
        <v>28.55</v>
      </c>
      <c r="AO6" s="12">
        <f>IF(AN6="",Default_Rank_Score,RANK(AN6,AN$4:AN$42,1))</f>
        <v>3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62</v>
      </c>
      <c r="B7" s="2"/>
      <c r="C7" s="1"/>
      <c r="D7" s="3">
        <v>1</v>
      </c>
      <c r="E7" s="7" t="s">
        <v>42</v>
      </c>
      <c r="F7" s="6"/>
      <c r="G7" s="67">
        <f t="shared" si="0"/>
        <v>3</v>
      </c>
      <c r="H7" s="67">
        <f t="shared" si="1"/>
        <v>23</v>
      </c>
      <c r="I7" s="67">
        <f t="shared" si="2"/>
        <v>2</v>
      </c>
      <c r="J7" s="67">
        <f t="shared" si="3"/>
        <v>4</v>
      </c>
      <c r="K7" s="68">
        <f t="shared" si="4"/>
        <v>137.29</v>
      </c>
      <c r="L7" s="52">
        <v>35.49</v>
      </c>
      <c r="M7" s="6">
        <v>1</v>
      </c>
      <c r="N7" s="32"/>
      <c r="O7" s="32"/>
      <c r="P7" s="39">
        <f t="shared" si="5"/>
        <v>40.49</v>
      </c>
      <c r="Q7" s="56">
        <f>IF(P7="",Default_Rank_Score,RANK(P7,P$4:P$42,1))</f>
        <v>7</v>
      </c>
      <c r="R7" s="52">
        <v>22.3</v>
      </c>
      <c r="S7" s="6">
        <v>2</v>
      </c>
      <c r="T7" s="32"/>
      <c r="U7" s="32"/>
      <c r="V7" s="39">
        <f t="shared" si="6"/>
        <v>32.299999999999997</v>
      </c>
      <c r="W7" s="58">
        <f>IF(V7="",Default_Rank_Score,RANK(V7,V$4:V$42,1))</f>
        <v>8</v>
      </c>
      <c r="X7" s="52">
        <v>18.36</v>
      </c>
      <c r="Y7" s="6">
        <v>0</v>
      </c>
      <c r="Z7" s="32"/>
      <c r="AA7" s="32"/>
      <c r="AB7" s="39">
        <f t="shared" si="7"/>
        <v>18.36</v>
      </c>
      <c r="AC7" s="58">
        <f>IF(AB7="",Default_Rank_Score,RANK(AB7,AB$4:AB$42,1))</f>
        <v>5</v>
      </c>
      <c r="AD7" s="52">
        <v>19.27</v>
      </c>
      <c r="AE7" s="6">
        <v>0</v>
      </c>
      <c r="AF7" s="32"/>
      <c r="AG7" s="32"/>
      <c r="AH7" s="39">
        <f t="shared" si="8"/>
        <v>19.27</v>
      </c>
      <c r="AI7" s="58">
        <f>IF(AH7="",Default_Rank_Score,RANK(AH7,AH$4:AH$42,1))</f>
        <v>1</v>
      </c>
      <c r="AJ7" s="52">
        <v>21.87</v>
      </c>
      <c r="AK7" s="6">
        <v>1</v>
      </c>
      <c r="AL7" s="32"/>
      <c r="AM7" s="32"/>
      <c r="AN7" s="39">
        <f t="shared" si="9"/>
        <v>26.87</v>
      </c>
      <c r="AO7" s="12">
        <f>IF(AN7="",Default_Rank_Score,RANK(AN7,AN$4:AN$42,1))</f>
        <v>2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87</v>
      </c>
      <c r="B8" s="2"/>
      <c r="C8" s="1"/>
      <c r="D8" s="3">
        <v>3</v>
      </c>
      <c r="E8" s="7" t="s">
        <v>88</v>
      </c>
      <c r="F8" s="6"/>
      <c r="G8" s="67">
        <f t="shared" si="0"/>
        <v>4</v>
      </c>
      <c r="H8" s="67">
        <f t="shared" si="1"/>
        <v>29</v>
      </c>
      <c r="I8" s="67">
        <f t="shared" si="2"/>
        <v>3</v>
      </c>
      <c r="J8" s="67">
        <f t="shared" si="3"/>
        <v>4</v>
      </c>
      <c r="K8" s="68">
        <f t="shared" si="4"/>
        <v>151.21</v>
      </c>
      <c r="L8" s="52">
        <v>31.03</v>
      </c>
      <c r="M8" s="6">
        <v>2</v>
      </c>
      <c r="N8" s="32"/>
      <c r="O8" s="32"/>
      <c r="P8" s="39">
        <f t="shared" si="5"/>
        <v>41.03</v>
      </c>
      <c r="Q8" s="56">
        <f>IF(P8="",Default_Rank_Score,RANK(P8,P$4:P$42,1))</f>
        <v>8</v>
      </c>
      <c r="R8" s="52">
        <v>29.43</v>
      </c>
      <c r="S8" s="6">
        <v>0</v>
      </c>
      <c r="T8" s="32"/>
      <c r="U8" s="32"/>
      <c r="V8" s="39">
        <f t="shared" si="6"/>
        <v>29.43</v>
      </c>
      <c r="W8" s="58">
        <f>IF(V8="",Default_Rank_Score,RANK(V8,V$4:V$42,1))</f>
        <v>5</v>
      </c>
      <c r="X8" s="52">
        <v>18.84</v>
      </c>
      <c r="Y8" s="6">
        <v>0</v>
      </c>
      <c r="Z8" s="32"/>
      <c r="AA8" s="32"/>
      <c r="AB8" s="39">
        <f t="shared" si="7"/>
        <v>18.84</v>
      </c>
      <c r="AC8" s="58">
        <f>IF(AB8="",Default_Rank_Score,RANK(AB8,AB$4:AB$42,1))</f>
        <v>6</v>
      </c>
      <c r="AD8" s="52">
        <v>23.16</v>
      </c>
      <c r="AE8" s="6">
        <v>0</v>
      </c>
      <c r="AF8" s="32"/>
      <c r="AG8" s="32"/>
      <c r="AH8" s="39">
        <f t="shared" si="8"/>
        <v>23.16</v>
      </c>
      <c r="AI8" s="58">
        <f>IF(AH8="",Default_Rank_Score,RANK(AH8,AH$4:AH$42,1))</f>
        <v>2</v>
      </c>
      <c r="AJ8" s="52">
        <v>28.75</v>
      </c>
      <c r="AK8" s="6">
        <v>2</v>
      </c>
      <c r="AL8" s="32"/>
      <c r="AM8" s="32"/>
      <c r="AN8" s="39">
        <f t="shared" si="9"/>
        <v>38.75</v>
      </c>
      <c r="AO8" s="12">
        <f>IF(AN8="",Default_Rank_Score,RANK(AN8,AN$4:AN$42,1))</f>
        <v>8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59</v>
      </c>
      <c r="B9" s="2"/>
      <c r="C9" s="1"/>
      <c r="D9" s="3">
        <v>1</v>
      </c>
      <c r="E9" s="7" t="s">
        <v>60</v>
      </c>
      <c r="F9" s="6"/>
      <c r="G9" s="67">
        <f t="shared" si="0"/>
        <v>5</v>
      </c>
      <c r="H9" s="67">
        <f t="shared" si="1"/>
        <v>30</v>
      </c>
      <c r="I9" s="67">
        <f t="shared" si="2"/>
        <v>4</v>
      </c>
      <c r="J9" s="67">
        <f t="shared" si="3"/>
        <v>2</v>
      </c>
      <c r="K9" s="68">
        <f t="shared" si="4"/>
        <v>151.22</v>
      </c>
      <c r="L9" s="52">
        <v>33.799999999999997</v>
      </c>
      <c r="M9" s="6">
        <v>0</v>
      </c>
      <c r="N9" s="32"/>
      <c r="O9" s="32"/>
      <c r="P9" s="39">
        <f t="shared" si="5"/>
        <v>33.799999999999997</v>
      </c>
      <c r="Q9" s="56">
        <f>IF(P9="",Default_Rank_Score,RANK(P9,P$4:P$42,1))</f>
        <v>3</v>
      </c>
      <c r="R9" s="52">
        <v>29.06</v>
      </c>
      <c r="S9" s="6">
        <v>2</v>
      </c>
      <c r="T9" s="32"/>
      <c r="U9" s="32"/>
      <c r="V9" s="39">
        <f t="shared" si="6"/>
        <v>39.06</v>
      </c>
      <c r="W9" s="58">
        <f>IF(V9="",Default_Rank_Score,RANK(V9,V$4:V$42,1))</f>
        <v>12</v>
      </c>
      <c r="X9" s="52">
        <v>21.78</v>
      </c>
      <c r="Y9" s="6">
        <v>0</v>
      </c>
      <c r="Z9" s="32"/>
      <c r="AA9" s="32"/>
      <c r="AB9" s="39">
        <f t="shared" si="7"/>
        <v>21.78</v>
      </c>
      <c r="AC9" s="58">
        <f>IF(AB9="",Default_Rank_Score,RANK(AB9,AB$4:AB$42,1))</f>
        <v>7</v>
      </c>
      <c r="AD9" s="52">
        <v>26.42</v>
      </c>
      <c r="AE9" s="6">
        <v>0</v>
      </c>
      <c r="AF9" s="32"/>
      <c r="AG9" s="32"/>
      <c r="AH9" s="39">
        <f t="shared" si="8"/>
        <v>26.42</v>
      </c>
      <c r="AI9" s="58">
        <f>IF(AH9="",Default_Rank_Score,RANK(AH9,AH$4:AH$42,1))</f>
        <v>3</v>
      </c>
      <c r="AJ9" s="52">
        <v>30.16</v>
      </c>
      <c r="AK9" s="6">
        <v>0</v>
      </c>
      <c r="AL9" s="32"/>
      <c r="AM9" s="32"/>
      <c r="AN9" s="39">
        <f t="shared" si="9"/>
        <v>30.16</v>
      </c>
      <c r="AO9" s="12">
        <f>IF(AN9="",Default_Rank_Score,RANK(AN9,AN$4:AN$42,1))</f>
        <v>5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100</v>
      </c>
      <c r="B10" s="2"/>
      <c r="C10" s="1"/>
      <c r="D10" s="3">
        <v>1</v>
      </c>
      <c r="E10" s="7" t="s">
        <v>44</v>
      </c>
      <c r="F10" s="6"/>
      <c r="G10" s="67">
        <f t="shared" si="0"/>
        <v>6</v>
      </c>
      <c r="H10" s="67">
        <f t="shared" si="1"/>
        <v>35</v>
      </c>
      <c r="I10" s="67">
        <f t="shared" si="2"/>
        <v>1</v>
      </c>
      <c r="J10" s="67">
        <f t="shared" si="3"/>
        <v>5</v>
      </c>
      <c r="K10" s="68">
        <f t="shared" si="4"/>
        <v>154.57</v>
      </c>
      <c r="L10" s="52">
        <v>30.93</v>
      </c>
      <c r="M10" s="6">
        <v>1</v>
      </c>
      <c r="N10" s="32"/>
      <c r="O10" s="32"/>
      <c r="P10" s="39">
        <f t="shared" si="5"/>
        <v>35.93</v>
      </c>
      <c r="Q10" s="56">
        <f>IF(P10="",Default_Rank_Score,RANK(P10,P$4:P$42,1))</f>
        <v>6</v>
      </c>
      <c r="R10" s="52">
        <v>20.12</v>
      </c>
      <c r="S10" s="6">
        <v>1</v>
      </c>
      <c r="T10" s="32"/>
      <c r="U10" s="32"/>
      <c r="V10" s="39">
        <f t="shared" si="6"/>
        <v>25.12</v>
      </c>
      <c r="W10" s="58">
        <f>IF(V10="",Default_Rank_Score,RANK(V10,V$4:V$42,1))</f>
        <v>3</v>
      </c>
      <c r="X10" s="52">
        <v>17.170000000000002</v>
      </c>
      <c r="Y10" s="6">
        <v>0</v>
      </c>
      <c r="Z10" s="32"/>
      <c r="AA10" s="32"/>
      <c r="AB10" s="39">
        <f t="shared" si="7"/>
        <v>17.170000000000002</v>
      </c>
      <c r="AC10" s="58">
        <f>IF(AB10="",Default_Rank_Score,RANK(AB10,AB$4:AB$42,1))</f>
        <v>3</v>
      </c>
      <c r="AD10" s="52">
        <v>30.73</v>
      </c>
      <c r="AE10" s="6">
        <v>1</v>
      </c>
      <c r="AF10" s="32"/>
      <c r="AG10" s="32"/>
      <c r="AH10" s="39">
        <f t="shared" si="8"/>
        <v>35.730000000000004</v>
      </c>
      <c r="AI10" s="58">
        <f>IF(AH10="",Default_Rank_Score,RANK(AH10,AH$4:AH$42,1))</f>
        <v>12</v>
      </c>
      <c r="AJ10" s="52">
        <v>30.62</v>
      </c>
      <c r="AK10" s="6">
        <v>2</v>
      </c>
      <c r="AL10" s="32"/>
      <c r="AM10" s="32"/>
      <c r="AN10" s="39">
        <f t="shared" si="9"/>
        <v>40.620000000000005</v>
      </c>
      <c r="AO10" s="12">
        <f>IF(AN10="",Default_Rank_Score,RANK(AN10,AN$4:AN$42,1))</f>
        <v>11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48</v>
      </c>
      <c r="B11" s="2"/>
      <c r="C11" s="1"/>
      <c r="D11" s="3">
        <v>1</v>
      </c>
      <c r="E11" s="7" t="s">
        <v>49</v>
      </c>
      <c r="F11" s="6"/>
      <c r="G11" s="67">
        <f t="shared" si="0"/>
        <v>7</v>
      </c>
      <c r="H11" s="67">
        <f t="shared" si="1"/>
        <v>39</v>
      </c>
      <c r="I11" s="67">
        <f t="shared" si="2"/>
        <v>1</v>
      </c>
      <c r="J11" s="67">
        <f t="shared" si="3"/>
        <v>9</v>
      </c>
      <c r="K11" s="68">
        <f t="shared" si="4"/>
        <v>159.74</v>
      </c>
      <c r="L11" s="52">
        <v>24.63</v>
      </c>
      <c r="M11" s="6">
        <v>2</v>
      </c>
      <c r="N11" s="32"/>
      <c r="O11" s="32"/>
      <c r="P11" s="39">
        <f t="shared" si="5"/>
        <v>34.629999999999995</v>
      </c>
      <c r="Q11" s="56">
        <f>IF(P11="",Default_Rank_Score,RANK(P11,P$4:P$42,1))</f>
        <v>5</v>
      </c>
      <c r="R11" s="52">
        <v>18.420000000000002</v>
      </c>
      <c r="S11" s="6">
        <v>2</v>
      </c>
      <c r="T11" s="32"/>
      <c r="U11" s="32"/>
      <c r="V11" s="39">
        <f t="shared" si="6"/>
        <v>28.42</v>
      </c>
      <c r="W11" s="58">
        <f>IF(V11="",Default_Rank_Score,RANK(V11,V$4:V$42,1))</f>
        <v>4</v>
      </c>
      <c r="X11" s="52">
        <v>17.850000000000001</v>
      </c>
      <c r="Y11" s="6">
        <v>0</v>
      </c>
      <c r="Z11" s="32"/>
      <c r="AA11" s="32"/>
      <c r="AB11" s="39">
        <f t="shared" si="7"/>
        <v>17.850000000000001</v>
      </c>
      <c r="AC11" s="58">
        <f>IF(AB11="",Default_Rank_Score,RANK(AB11,AB$4:AB$42,1))</f>
        <v>4</v>
      </c>
      <c r="AD11" s="52">
        <v>23.11</v>
      </c>
      <c r="AE11" s="69">
        <v>3</v>
      </c>
      <c r="AF11" s="32"/>
      <c r="AG11" s="32"/>
      <c r="AH11" s="39">
        <f t="shared" si="8"/>
        <v>38.11</v>
      </c>
      <c r="AI11" s="58">
        <f>IF(AH11="",Default_Rank_Score,RANK(AH11,AH$4:AH$42,1))</f>
        <v>14</v>
      </c>
      <c r="AJ11" s="52">
        <v>30.73</v>
      </c>
      <c r="AK11" s="6">
        <v>2</v>
      </c>
      <c r="AL11" s="32"/>
      <c r="AM11" s="32"/>
      <c r="AN11" s="39">
        <f t="shared" si="9"/>
        <v>40.730000000000004</v>
      </c>
      <c r="AO11" s="12">
        <f>IF(AN11="",Default_Rank_Score,RANK(AN11,AN$4:AN$42,1))</f>
        <v>12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91</v>
      </c>
      <c r="B12" s="2"/>
      <c r="C12" s="1"/>
      <c r="D12" s="3">
        <v>3</v>
      </c>
      <c r="E12" s="7" t="s">
        <v>86</v>
      </c>
      <c r="F12" s="6"/>
      <c r="G12" s="67">
        <f t="shared" si="0"/>
        <v>8</v>
      </c>
      <c r="H12" s="67">
        <f t="shared" si="1"/>
        <v>30</v>
      </c>
      <c r="I12" s="67">
        <f t="shared" si="2"/>
        <v>5</v>
      </c>
      <c r="J12" s="67">
        <f t="shared" si="3"/>
        <v>0</v>
      </c>
      <c r="K12" s="68">
        <f t="shared" si="4"/>
        <v>169.53</v>
      </c>
      <c r="L12" s="52">
        <v>34.4</v>
      </c>
      <c r="M12" s="6">
        <v>0</v>
      </c>
      <c r="N12" s="32"/>
      <c r="O12" s="32"/>
      <c r="P12" s="39">
        <f t="shared" si="5"/>
        <v>34.4</v>
      </c>
      <c r="Q12" s="56">
        <f>IF(P12="",Default_Rank_Score,RANK(P12,P$4:P$42,1))</f>
        <v>4</v>
      </c>
      <c r="R12" s="52">
        <v>30.15</v>
      </c>
      <c r="S12" s="6">
        <v>0</v>
      </c>
      <c r="T12" s="32"/>
      <c r="U12" s="32"/>
      <c r="V12" s="39">
        <f t="shared" si="6"/>
        <v>30.15</v>
      </c>
      <c r="W12" s="58">
        <f>IF(V12="",Default_Rank_Score,RANK(V12,V$4:V$42,1))</f>
        <v>6</v>
      </c>
      <c r="X12" s="52">
        <v>29.16</v>
      </c>
      <c r="Y12" s="6">
        <v>0</v>
      </c>
      <c r="Z12" s="32"/>
      <c r="AA12" s="32"/>
      <c r="AB12" s="39">
        <f t="shared" si="7"/>
        <v>29.16</v>
      </c>
      <c r="AC12" s="58">
        <f>IF(AB12="",Default_Rank_Score,RANK(AB12,AB$4:AB$42,1))</f>
        <v>12</v>
      </c>
      <c r="AD12" s="52">
        <v>34.19</v>
      </c>
      <c r="AE12" s="6">
        <v>0</v>
      </c>
      <c r="AF12" s="32"/>
      <c r="AG12" s="32"/>
      <c r="AH12" s="39">
        <f t="shared" si="8"/>
        <v>34.19</v>
      </c>
      <c r="AI12" s="58">
        <f>IF(AH12="",Default_Rank_Score,RANK(AH12,AH$4:AH$42,1))</f>
        <v>8</v>
      </c>
      <c r="AJ12" s="52">
        <v>41.63</v>
      </c>
      <c r="AK12" s="6">
        <v>0</v>
      </c>
      <c r="AL12" s="32"/>
      <c r="AM12" s="32"/>
      <c r="AN12" s="39">
        <f t="shared" si="9"/>
        <v>41.63</v>
      </c>
      <c r="AO12" s="12"/>
      <c r="AP12" s="12"/>
      <c r="AQ12" s="12"/>
    </row>
    <row r="13" spans="1:43" s="11" customFormat="1" x14ac:dyDescent="0.15">
      <c r="A13" s="62" t="s">
        <v>43</v>
      </c>
      <c r="B13" s="2"/>
      <c r="C13" s="1"/>
      <c r="D13" s="3">
        <v>1</v>
      </c>
      <c r="E13" s="7" t="s">
        <v>42</v>
      </c>
      <c r="F13" s="6"/>
      <c r="G13" s="67">
        <f t="shared" si="0"/>
        <v>9</v>
      </c>
      <c r="H13" s="67">
        <f t="shared" si="1"/>
        <v>42</v>
      </c>
      <c r="I13" s="67">
        <f t="shared" si="2"/>
        <v>5</v>
      </c>
      <c r="J13" s="67">
        <f t="shared" si="3"/>
        <v>0</v>
      </c>
      <c r="K13" s="68">
        <f t="shared" si="4"/>
        <v>170.81</v>
      </c>
      <c r="L13" s="52">
        <v>44</v>
      </c>
      <c r="M13" s="6">
        <v>0</v>
      </c>
      <c r="N13" s="32"/>
      <c r="O13" s="32"/>
      <c r="P13" s="39">
        <f t="shared" si="5"/>
        <v>44</v>
      </c>
      <c r="Q13" s="56">
        <f>IF(P13="",Default_Rank_Score,RANK(P13,P$4:P$42,1))</f>
        <v>11</v>
      </c>
      <c r="R13" s="52">
        <v>37.97</v>
      </c>
      <c r="S13" s="6">
        <v>0</v>
      </c>
      <c r="T13" s="32"/>
      <c r="U13" s="32"/>
      <c r="V13" s="39">
        <f t="shared" si="6"/>
        <v>37.97</v>
      </c>
      <c r="W13" s="58">
        <f>IF(V13="",Default_Rank_Score,RANK(V13,V$4:V$42,1))</f>
        <v>11</v>
      </c>
      <c r="X13" s="52">
        <v>25</v>
      </c>
      <c r="Y13" s="6">
        <v>0</v>
      </c>
      <c r="Z13" s="32"/>
      <c r="AA13" s="32"/>
      <c r="AB13" s="39">
        <f t="shared" si="7"/>
        <v>25</v>
      </c>
      <c r="AC13" s="58">
        <f>IF(AB13="",Default_Rank_Score,RANK(AB13,AB$4:AB$42,1))</f>
        <v>9</v>
      </c>
      <c r="AD13" s="52">
        <v>33.950000000000003</v>
      </c>
      <c r="AE13" s="6">
        <v>0</v>
      </c>
      <c r="AF13" s="32"/>
      <c r="AG13" s="32"/>
      <c r="AH13" s="39">
        <f t="shared" si="8"/>
        <v>33.950000000000003</v>
      </c>
      <c r="AI13" s="58">
        <f>IF(AH13="",Default_Rank_Score,RANK(AH13,AH$4:AH$42,1))</f>
        <v>7</v>
      </c>
      <c r="AJ13" s="52">
        <v>29.89</v>
      </c>
      <c r="AK13" s="69">
        <v>0</v>
      </c>
      <c r="AL13" s="32"/>
      <c r="AM13" s="32"/>
      <c r="AN13" s="39">
        <f t="shared" si="9"/>
        <v>29.89</v>
      </c>
      <c r="AO13" s="12">
        <f>IF(AN13="",Default_Rank_Score,RANK(AN13,AN$4:AN$42,1))</f>
        <v>4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80</v>
      </c>
      <c r="B14" s="2"/>
      <c r="C14" s="1"/>
      <c r="D14" s="3">
        <v>2</v>
      </c>
      <c r="E14" s="7" t="s">
        <v>71</v>
      </c>
      <c r="F14" s="6"/>
      <c r="G14" s="67">
        <f t="shared" si="0"/>
        <v>10</v>
      </c>
      <c r="H14" s="67">
        <f t="shared" si="1"/>
        <v>55</v>
      </c>
      <c r="I14" s="67">
        <f t="shared" si="2"/>
        <v>3</v>
      </c>
      <c r="J14" s="67">
        <f t="shared" si="3"/>
        <v>3</v>
      </c>
      <c r="K14" s="68">
        <f t="shared" si="4"/>
        <v>185.45000000000002</v>
      </c>
      <c r="L14" s="52">
        <v>43.72</v>
      </c>
      <c r="M14" s="6">
        <v>0</v>
      </c>
      <c r="N14" s="32"/>
      <c r="O14" s="32"/>
      <c r="P14" s="39">
        <f t="shared" si="5"/>
        <v>43.72</v>
      </c>
      <c r="Q14" s="56">
        <f>IF(P14="",Default_Rank_Score,RANK(P14,P$4:P$42,1))</f>
        <v>9</v>
      </c>
      <c r="R14" s="52">
        <v>37.299999999999997</v>
      </c>
      <c r="S14" s="6">
        <v>0</v>
      </c>
      <c r="T14" s="32"/>
      <c r="U14" s="32"/>
      <c r="V14" s="39">
        <f t="shared" si="6"/>
        <v>37.299999999999997</v>
      </c>
      <c r="W14" s="58">
        <f>IF(V14="",Default_Rank_Score,RANK(V14,V$4:V$42,1))</f>
        <v>10</v>
      </c>
      <c r="X14" s="52">
        <v>22.11</v>
      </c>
      <c r="Y14" s="69">
        <v>0</v>
      </c>
      <c r="Z14" s="32"/>
      <c r="AA14" s="32"/>
      <c r="AB14" s="39">
        <f t="shared" si="7"/>
        <v>22.11</v>
      </c>
      <c r="AC14" s="58">
        <f>IF(AB14="",Default_Rank_Score,RANK(AB14,AB$4:AB$42,1))</f>
        <v>8</v>
      </c>
      <c r="AD14" s="52">
        <v>30.05</v>
      </c>
      <c r="AE14" s="6">
        <v>1</v>
      </c>
      <c r="AF14" s="32"/>
      <c r="AG14" s="32"/>
      <c r="AH14" s="39">
        <f t="shared" si="8"/>
        <v>35.049999999999997</v>
      </c>
      <c r="AI14" s="58">
        <f>IF(AH14="",Default_Rank_Score,RANK(AH14,AH$4:AH$42,1))</f>
        <v>9</v>
      </c>
      <c r="AJ14" s="52">
        <v>37.270000000000003</v>
      </c>
      <c r="AK14" s="6">
        <v>2</v>
      </c>
      <c r="AL14" s="32"/>
      <c r="AM14" s="32"/>
      <c r="AN14" s="39">
        <f t="shared" si="9"/>
        <v>47.27</v>
      </c>
      <c r="AO14" s="12">
        <f>IF(AN14="",Default_Rank_Score,RANK(AN14,AN$4:AN$42,1))</f>
        <v>19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69</v>
      </c>
      <c r="B15" s="2"/>
      <c r="C15" s="1"/>
      <c r="D15" s="3">
        <v>2</v>
      </c>
      <c r="E15" s="7" t="s">
        <v>42</v>
      </c>
      <c r="F15" s="6"/>
      <c r="G15" s="67">
        <f t="shared" si="0"/>
        <v>11</v>
      </c>
      <c r="H15" s="67">
        <f t="shared" si="1"/>
        <v>59</v>
      </c>
      <c r="I15" s="67">
        <f t="shared" si="2"/>
        <v>4</v>
      </c>
      <c r="J15" s="67">
        <f t="shared" si="3"/>
        <v>2</v>
      </c>
      <c r="K15" s="68">
        <f t="shared" si="4"/>
        <v>189.04</v>
      </c>
      <c r="L15" s="52">
        <v>45.96</v>
      </c>
      <c r="M15" s="6">
        <v>0</v>
      </c>
      <c r="N15" s="32"/>
      <c r="O15" s="32"/>
      <c r="P15" s="39">
        <f t="shared" si="5"/>
        <v>45.96</v>
      </c>
      <c r="Q15" s="56">
        <f>IF(P15="",Default_Rank_Score,RANK(P15,P$4:P$42,1))</f>
        <v>13</v>
      </c>
      <c r="R15" s="52">
        <v>35.15</v>
      </c>
      <c r="S15" s="6">
        <v>2</v>
      </c>
      <c r="T15" s="32"/>
      <c r="U15" s="32"/>
      <c r="V15" s="39">
        <f t="shared" si="6"/>
        <v>45.15</v>
      </c>
      <c r="W15" s="58">
        <f>IF(V15="",Default_Rank_Score,RANK(V15,V$4:V$42,1))</f>
        <v>19</v>
      </c>
      <c r="X15" s="52">
        <v>27.94</v>
      </c>
      <c r="Y15" s="6">
        <v>0</v>
      </c>
      <c r="Z15" s="32"/>
      <c r="AA15" s="32"/>
      <c r="AB15" s="39">
        <f t="shared" si="7"/>
        <v>27.94</v>
      </c>
      <c r="AC15" s="58">
        <f>IF(AB15="",Default_Rank_Score,RANK(AB15,AB$4:AB$42,1))</f>
        <v>10</v>
      </c>
      <c r="AD15" s="52">
        <v>35.53</v>
      </c>
      <c r="AE15" s="6">
        <v>0</v>
      </c>
      <c r="AF15" s="32"/>
      <c r="AG15" s="32"/>
      <c r="AH15" s="39">
        <f t="shared" si="8"/>
        <v>35.53</v>
      </c>
      <c r="AI15" s="58">
        <f>IF(AH15="",Default_Rank_Score,RANK(AH15,AH$4:AH$42,1))</f>
        <v>11</v>
      </c>
      <c r="AJ15" s="52">
        <v>34.46</v>
      </c>
      <c r="AK15" s="69">
        <v>0</v>
      </c>
      <c r="AL15" s="32"/>
      <c r="AM15" s="32"/>
      <c r="AN15" s="39">
        <f t="shared" si="9"/>
        <v>34.46</v>
      </c>
      <c r="AO15" s="12">
        <f>IF(AN15="",Default_Rank_Score,RANK(AN15,AN$4:AN$42,1))</f>
        <v>6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68</v>
      </c>
      <c r="B16" s="2"/>
      <c r="C16" s="1"/>
      <c r="D16" s="3">
        <v>2</v>
      </c>
      <c r="E16" s="7" t="s">
        <v>47</v>
      </c>
      <c r="F16" s="6"/>
      <c r="G16" s="67">
        <f t="shared" si="0"/>
        <v>12</v>
      </c>
      <c r="H16" s="67">
        <f t="shared" si="1"/>
        <v>68</v>
      </c>
      <c r="I16" s="67">
        <f t="shared" si="2"/>
        <v>5</v>
      </c>
      <c r="J16" s="67">
        <f t="shared" si="3"/>
        <v>0</v>
      </c>
      <c r="K16" s="68">
        <f t="shared" si="4"/>
        <v>196.25</v>
      </c>
      <c r="L16" s="52">
        <v>45.24</v>
      </c>
      <c r="M16" s="6">
        <v>0</v>
      </c>
      <c r="N16" s="32"/>
      <c r="O16" s="32"/>
      <c r="P16" s="39">
        <f t="shared" si="5"/>
        <v>45.24</v>
      </c>
      <c r="Q16" s="56">
        <f>IF(P16="",Default_Rank_Score,RANK(P16,P$4:P$42,1))</f>
        <v>12</v>
      </c>
      <c r="R16" s="52">
        <v>39.229999999999997</v>
      </c>
      <c r="S16" s="69">
        <v>0</v>
      </c>
      <c r="T16" s="32"/>
      <c r="U16" s="32"/>
      <c r="V16" s="39">
        <f t="shared" si="6"/>
        <v>39.229999999999997</v>
      </c>
      <c r="W16" s="58">
        <f>IF(V16="",Default_Rank_Score,RANK(V16,V$4:V$42,1))</f>
        <v>14</v>
      </c>
      <c r="X16" s="52">
        <v>33.979999999999997</v>
      </c>
      <c r="Y16" s="6">
        <v>0</v>
      </c>
      <c r="Z16" s="32"/>
      <c r="AA16" s="32"/>
      <c r="AB16" s="39">
        <f t="shared" si="7"/>
        <v>33.979999999999997</v>
      </c>
      <c r="AC16" s="58">
        <f>IF(AB16="",Default_Rank_Score,RANK(AB16,AB$4:AB$42,1))</f>
        <v>18</v>
      </c>
      <c r="AD16" s="52">
        <v>40.5</v>
      </c>
      <c r="AE16" s="6">
        <v>0</v>
      </c>
      <c r="AF16" s="32"/>
      <c r="AG16" s="32"/>
      <c r="AH16" s="39">
        <f t="shared" si="8"/>
        <v>40.5</v>
      </c>
      <c r="AI16" s="58">
        <f>IF(AH16="",Default_Rank_Score,RANK(AH16,AH$4:AH$42,1))</f>
        <v>17</v>
      </c>
      <c r="AJ16" s="52">
        <v>37.299999999999997</v>
      </c>
      <c r="AK16" s="6">
        <v>0</v>
      </c>
      <c r="AL16" s="32"/>
      <c r="AM16" s="32"/>
      <c r="AN16" s="39">
        <f t="shared" si="9"/>
        <v>37.299999999999997</v>
      </c>
      <c r="AO16" s="12">
        <f>IF(AN16="",Default_Rank_Score,RANK(AN16,AN$4:AN$42,1))</f>
        <v>7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89</v>
      </c>
      <c r="B17" s="2"/>
      <c r="C17" s="1"/>
      <c r="D17" s="3">
        <v>3</v>
      </c>
      <c r="E17" s="7" t="s">
        <v>47</v>
      </c>
      <c r="F17" s="6"/>
      <c r="G17" s="67">
        <f t="shared" si="0"/>
        <v>13</v>
      </c>
      <c r="H17" s="67">
        <f t="shared" si="1"/>
        <v>66</v>
      </c>
      <c r="I17" s="67">
        <f t="shared" si="2"/>
        <v>2</v>
      </c>
      <c r="J17" s="67">
        <f t="shared" si="3"/>
        <v>4</v>
      </c>
      <c r="K17" s="68">
        <f t="shared" si="4"/>
        <v>208.89999999999998</v>
      </c>
      <c r="L17" s="52">
        <v>43.47</v>
      </c>
      <c r="M17" s="6">
        <v>1</v>
      </c>
      <c r="N17" s="32"/>
      <c r="O17" s="32"/>
      <c r="P17" s="39">
        <f t="shared" si="5"/>
        <v>48.47</v>
      </c>
      <c r="Q17" s="56">
        <f>IF(P17="",Default_Rank_Score,RANK(P17,P$4:P$42,1))</f>
        <v>15</v>
      </c>
      <c r="R17" s="52">
        <v>39.380000000000003</v>
      </c>
      <c r="S17" s="6">
        <v>2</v>
      </c>
      <c r="T17" s="32"/>
      <c r="U17" s="32"/>
      <c r="V17" s="39">
        <f t="shared" si="6"/>
        <v>49.38</v>
      </c>
      <c r="W17" s="58">
        <f>IF(V17="",Default_Rank_Score,RANK(V17,V$4:V$42,1))</f>
        <v>21</v>
      </c>
      <c r="X17" s="52">
        <v>27.24</v>
      </c>
      <c r="Y17" s="6">
        <v>1</v>
      </c>
      <c r="Z17" s="32"/>
      <c r="AA17" s="32"/>
      <c r="AB17" s="39">
        <f t="shared" si="7"/>
        <v>32.239999999999995</v>
      </c>
      <c r="AC17" s="58">
        <f>IF(AB17="",Default_Rank_Score,RANK(AB17,AB$4:AB$42,1))</f>
        <v>15</v>
      </c>
      <c r="AD17" s="52">
        <v>38.770000000000003</v>
      </c>
      <c r="AE17" s="6">
        <v>0</v>
      </c>
      <c r="AF17" s="32"/>
      <c r="AG17" s="32"/>
      <c r="AH17" s="39">
        <f t="shared" si="8"/>
        <v>38.770000000000003</v>
      </c>
      <c r="AI17" s="58">
        <f>IF(AH17="",Default_Rank_Score,RANK(AH17,AH$4:AH$42,1))</f>
        <v>15</v>
      </c>
      <c r="AJ17" s="52">
        <v>40.04</v>
      </c>
      <c r="AK17" s="6">
        <v>0</v>
      </c>
      <c r="AL17" s="32"/>
      <c r="AM17" s="32"/>
      <c r="AN17" s="39">
        <f t="shared" si="9"/>
        <v>40.04</v>
      </c>
      <c r="AO17" s="12"/>
      <c r="AP17" s="12"/>
      <c r="AQ17" s="12"/>
    </row>
    <row r="18" spans="1:43" s="11" customFormat="1" x14ac:dyDescent="0.15">
      <c r="A18" s="62" t="s">
        <v>77</v>
      </c>
      <c r="B18" s="2"/>
      <c r="C18" s="1"/>
      <c r="D18" s="3">
        <v>2</v>
      </c>
      <c r="E18" s="7" t="s">
        <v>78</v>
      </c>
      <c r="F18" s="6"/>
      <c r="G18" s="67">
        <f t="shared" si="0"/>
        <v>14</v>
      </c>
      <c r="H18" s="67">
        <f t="shared" si="1"/>
        <v>83</v>
      </c>
      <c r="I18" s="67">
        <f t="shared" si="2"/>
        <v>5</v>
      </c>
      <c r="J18" s="67">
        <f t="shared" si="3"/>
        <v>0</v>
      </c>
      <c r="K18" s="68">
        <f t="shared" si="4"/>
        <v>209.31</v>
      </c>
      <c r="L18" s="52">
        <v>46.29</v>
      </c>
      <c r="M18" s="6">
        <v>0</v>
      </c>
      <c r="N18" s="32"/>
      <c r="O18" s="32"/>
      <c r="P18" s="39">
        <f t="shared" si="5"/>
        <v>46.29</v>
      </c>
      <c r="Q18" s="56">
        <f>IF(P18="",Default_Rank_Score,RANK(P18,P$4:P$42,1))</f>
        <v>14</v>
      </c>
      <c r="R18" s="52">
        <v>45.2</v>
      </c>
      <c r="S18" s="6">
        <v>0</v>
      </c>
      <c r="T18" s="32"/>
      <c r="U18" s="32"/>
      <c r="V18" s="39">
        <f t="shared" si="6"/>
        <v>45.2</v>
      </c>
      <c r="W18" s="58">
        <f>IF(V18="",Default_Rank_Score,RANK(V18,V$4:V$42,1))</f>
        <v>20</v>
      </c>
      <c r="X18" s="52">
        <v>33.01</v>
      </c>
      <c r="Y18" s="69">
        <v>0</v>
      </c>
      <c r="Z18" s="32"/>
      <c r="AA18" s="32"/>
      <c r="AB18" s="39">
        <f t="shared" si="7"/>
        <v>33.01</v>
      </c>
      <c r="AC18" s="58">
        <f>IF(AB18="",Default_Rank_Score,RANK(AB18,AB$4:AB$42,1))</f>
        <v>16</v>
      </c>
      <c r="AD18" s="52">
        <v>39.53</v>
      </c>
      <c r="AE18" s="6">
        <v>0</v>
      </c>
      <c r="AF18" s="32"/>
      <c r="AG18" s="32"/>
      <c r="AH18" s="39">
        <f t="shared" si="8"/>
        <v>39.53</v>
      </c>
      <c r="AI18" s="58">
        <f>IF(AH18="",Default_Rank_Score,RANK(AH18,AH$4:AH$42,1))</f>
        <v>16</v>
      </c>
      <c r="AJ18" s="52">
        <v>45.28</v>
      </c>
      <c r="AK18" s="6">
        <v>0</v>
      </c>
      <c r="AL18" s="32"/>
      <c r="AM18" s="32"/>
      <c r="AN18" s="39">
        <f t="shared" si="9"/>
        <v>45.28</v>
      </c>
      <c r="AO18" s="12">
        <f>IF(AN18="",Default_Rank_Score,RANK(AN18,AN$4:AN$42,1))</f>
        <v>17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70</v>
      </c>
      <c r="B19" s="2"/>
      <c r="C19" s="1"/>
      <c r="D19" s="3">
        <v>2</v>
      </c>
      <c r="E19" s="7" t="s">
        <v>71</v>
      </c>
      <c r="F19" s="6"/>
      <c r="G19" s="67">
        <f t="shared" si="0"/>
        <v>15</v>
      </c>
      <c r="H19" s="67">
        <f t="shared" si="1"/>
        <v>72</v>
      </c>
      <c r="I19" s="67">
        <f t="shared" si="2"/>
        <v>2</v>
      </c>
      <c r="J19" s="67">
        <f t="shared" si="3"/>
        <v>9</v>
      </c>
      <c r="K19" s="68">
        <f t="shared" si="4"/>
        <v>210.14</v>
      </c>
      <c r="L19" s="52">
        <v>46.77</v>
      </c>
      <c r="M19" s="6">
        <v>3</v>
      </c>
      <c r="N19" s="32"/>
      <c r="O19" s="32"/>
      <c r="P19" s="39">
        <f t="shared" si="5"/>
        <v>61.77</v>
      </c>
      <c r="Q19" s="56">
        <f>IF(P19="",Default_Rank_Score,RANK(P19,P$4:P$42,1))</f>
        <v>24</v>
      </c>
      <c r="R19" s="52">
        <v>30.16</v>
      </c>
      <c r="S19" s="6">
        <v>0</v>
      </c>
      <c r="T19" s="32"/>
      <c r="U19" s="32"/>
      <c r="V19" s="39">
        <f t="shared" si="6"/>
        <v>30.16</v>
      </c>
      <c r="W19" s="58">
        <f>IF(V19="",Default_Rank_Score,RANK(V19,V$4:V$42,1))</f>
        <v>7</v>
      </c>
      <c r="X19" s="52">
        <v>25.39</v>
      </c>
      <c r="Y19" s="6">
        <v>4</v>
      </c>
      <c r="Z19" s="32"/>
      <c r="AA19" s="32"/>
      <c r="AB19" s="39">
        <f t="shared" si="7"/>
        <v>45.39</v>
      </c>
      <c r="AC19" s="58">
        <f>IF(AB19="",Default_Rank_Score,RANK(AB19,AB$4:AB$42,1))</f>
        <v>25</v>
      </c>
      <c r="AD19" s="52">
        <v>32.54</v>
      </c>
      <c r="AE19" s="69">
        <v>0</v>
      </c>
      <c r="AF19" s="32"/>
      <c r="AG19" s="32"/>
      <c r="AH19" s="39">
        <f t="shared" si="8"/>
        <v>32.54</v>
      </c>
      <c r="AI19" s="58">
        <f>IF(AH19="",Default_Rank_Score,RANK(AH19,AH$4:AH$42,1))</f>
        <v>6</v>
      </c>
      <c r="AJ19" s="52">
        <v>30.28</v>
      </c>
      <c r="AK19" s="6">
        <v>2</v>
      </c>
      <c r="AL19" s="32"/>
      <c r="AM19" s="32"/>
      <c r="AN19" s="39">
        <f t="shared" si="9"/>
        <v>40.28</v>
      </c>
      <c r="AO19" s="12">
        <f>IF(AN19="",Default_Rank_Score,RANK(AN19,AN$4:AN$42,1))</f>
        <v>10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46</v>
      </c>
      <c r="B20" s="2"/>
      <c r="C20" s="1"/>
      <c r="D20" s="3">
        <v>1</v>
      </c>
      <c r="E20" s="7" t="s">
        <v>47</v>
      </c>
      <c r="F20" s="6"/>
      <c r="G20" s="67">
        <f t="shared" si="0"/>
        <v>16</v>
      </c>
      <c r="H20" s="67">
        <f t="shared" si="1"/>
        <v>86</v>
      </c>
      <c r="I20" s="67">
        <f t="shared" si="2"/>
        <v>4</v>
      </c>
      <c r="J20" s="67">
        <f t="shared" si="3"/>
        <v>1</v>
      </c>
      <c r="K20" s="68">
        <f t="shared" si="4"/>
        <v>211.85999999999999</v>
      </c>
      <c r="L20" s="52">
        <v>50.98</v>
      </c>
      <c r="M20" s="6">
        <v>0</v>
      </c>
      <c r="N20" s="32"/>
      <c r="O20" s="32"/>
      <c r="P20" s="39">
        <f t="shared" si="5"/>
        <v>50.98</v>
      </c>
      <c r="Q20" s="56">
        <f>IF(P20="",Default_Rank_Score,RANK(P20,P$4:P$42,1))</f>
        <v>19</v>
      </c>
      <c r="R20" s="52">
        <v>39.979999999999997</v>
      </c>
      <c r="S20" s="6">
        <v>1</v>
      </c>
      <c r="T20" s="32"/>
      <c r="U20" s="32"/>
      <c r="V20" s="39">
        <f t="shared" si="6"/>
        <v>44.98</v>
      </c>
      <c r="W20" s="58">
        <f>IF(V20="",Default_Rank_Score,RANK(V20,V$4:V$42,1))</f>
        <v>18</v>
      </c>
      <c r="X20" s="52">
        <v>28.43</v>
      </c>
      <c r="Y20" s="6">
        <v>0</v>
      </c>
      <c r="Z20" s="32"/>
      <c r="AA20" s="32"/>
      <c r="AB20" s="39">
        <f t="shared" si="7"/>
        <v>28.43</v>
      </c>
      <c r="AC20" s="58">
        <f>IF(AB20="",Default_Rank_Score,RANK(AB20,AB$4:AB$42,1))</f>
        <v>11</v>
      </c>
      <c r="AD20" s="52">
        <v>41.25</v>
      </c>
      <c r="AE20" s="6">
        <v>0</v>
      </c>
      <c r="AF20" s="32"/>
      <c r="AG20" s="32"/>
      <c r="AH20" s="39">
        <f t="shared" si="8"/>
        <v>41.25</v>
      </c>
      <c r="AI20" s="58">
        <f>IF(AH20="",Default_Rank_Score,RANK(AH20,AH$4:AH$42,1))</f>
        <v>20</v>
      </c>
      <c r="AJ20" s="52">
        <v>46.22</v>
      </c>
      <c r="AK20" s="6">
        <v>0</v>
      </c>
      <c r="AL20" s="32"/>
      <c r="AM20" s="32"/>
      <c r="AN20" s="39">
        <f t="shared" si="9"/>
        <v>46.22</v>
      </c>
      <c r="AO20" s="12">
        <f>IF(AN20="",Default_Rank_Score,RANK(AN20,AN$4:AN$42,1))</f>
        <v>18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84</v>
      </c>
      <c r="B21" s="2"/>
      <c r="C21" s="1"/>
      <c r="D21" s="3">
        <v>3</v>
      </c>
      <c r="E21" s="7" t="s">
        <v>47</v>
      </c>
      <c r="F21" s="6"/>
      <c r="G21" s="67">
        <f t="shared" si="0"/>
        <v>17</v>
      </c>
      <c r="H21" s="67">
        <f t="shared" si="1"/>
        <v>95</v>
      </c>
      <c r="I21" s="67">
        <f t="shared" si="2"/>
        <v>5</v>
      </c>
      <c r="J21" s="67">
        <f t="shared" si="3"/>
        <v>0</v>
      </c>
      <c r="K21" s="68">
        <f t="shared" si="4"/>
        <v>225.19</v>
      </c>
      <c r="L21" s="52">
        <v>49.3</v>
      </c>
      <c r="M21" s="6">
        <v>0</v>
      </c>
      <c r="N21" s="32"/>
      <c r="O21" s="32"/>
      <c r="P21" s="39">
        <f t="shared" si="5"/>
        <v>49.3</v>
      </c>
      <c r="Q21" s="56">
        <f>IF(P21="",Default_Rank_Score,RANK(P21,P$4:P$42,1))</f>
        <v>17</v>
      </c>
      <c r="R21" s="52">
        <v>40.729999999999997</v>
      </c>
      <c r="S21" s="6">
        <v>0</v>
      </c>
      <c r="T21" s="32"/>
      <c r="U21" s="32"/>
      <c r="V21" s="39">
        <f t="shared" si="6"/>
        <v>40.729999999999997</v>
      </c>
      <c r="W21" s="58">
        <f>IF(V21="",Default_Rank_Score,RANK(V21,V$4:V$42,1))</f>
        <v>15</v>
      </c>
      <c r="X21" s="52">
        <v>35.049999999999997</v>
      </c>
      <c r="Y21" s="6">
        <v>0</v>
      </c>
      <c r="Z21" s="32"/>
      <c r="AA21" s="32"/>
      <c r="AB21" s="39">
        <f t="shared" si="7"/>
        <v>35.049999999999997</v>
      </c>
      <c r="AC21" s="58">
        <f>IF(AB21="",Default_Rank_Score,RANK(AB21,AB$4:AB$42,1))</f>
        <v>19</v>
      </c>
      <c r="AD21" s="52">
        <v>40.81</v>
      </c>
      <c r="AE21" s="6">
        <v>0</v>
      </c>
      <c r="AF21" s="32"/>
      <c r="AG21" s="32"/>
      <c r="AH21" s="39">
        <f t="shared" si="8"/>
        <v>40.81</v>
      </c>
      <c r="AI21" s="58">
        <f>IF(AH21="",Default_Rank_Score,RANK(AH21,AH$4:AH$42,1))</f>
        <v>19</v>
      </c>
      <c r="AJ21" s="52">
        <v>59.3</v>
      </c>
      <c r="AK21" s="6">
        <v>0</v>
      </c>
      <c r="AL21" s="32"/>
      <c r="AM21" s="32"/>
      <c r="AN21" s="39">
        <f t="shared" si="9"/>
        <v>59.3</v>
      </c>
      <c r="AO21" s="12">
        <f>IF(AN21="",Default_Rank_Score,RANK(AN21,AN$4:AN$42,1))</f>
        <v>25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41</v>
      </c>
      <c r="B22" s="2"/>
      <c r="C22" s="1"/>
      <c r="D22" s="3">
        <v>1</v>
      </c>
      <c r="E22" s="7" t="s">
        <v>42</v>
      </c>
      <c r="F22" s="6"/>
      <c r="G22" s="67">
        <f t="shared" si="0"/>
        <v>18</v>
      </c>
      <c r="H22" s="67">
        <f t="shared" si="1"/>
        <v>94</v>
      </c>
      <c r="I22" s="67">
        <f t="shared" si="2"/>
        <v>4</v>
      </c>
      <c r="J22" s="67">
        <f t="shared" si="3"/>
        <v>4</v>
      </c>
      <c r="K22" s="68">
        <f t="shared" si="4"/>
        <v>227.31</v>
      </c>
      <c r="L22" s="52">
        <v>49.98</v>
      </c>
      <c r="M22" s="69">
        <v>0</v>
      </c>
      <c r="N22" s="32"/>
      <c r="O22" s="32"/>
      <c r="P22" s="39">
        <f t="shared" si="5"/>
        <v>49.98</v>
      </c>
      <c r="Q22" s="56">
        <f>IF(P22="",Default_Rank_Score,RANK(P22,P$4:P$42,1))</f>
        <v>18</v>
      </c>
      <c r="R22" s="52">
        <v>41.8</v>
      </c>
      <c r="S22" s="6">
        <v>0</v>
      </c>
      <c r="T22" s="32"/>
      <c r="U22" s="32"/>
      <c r="V22" s="39">
        <f t="shared" si="6"/>
        <v>41.8</v>
      </c>
      <c r="W22" s="58">
        <f>IF(V22="",Default_Rank_Score,RANK(V22,V$4:V$42,1))</f>
        <v>16</v>
      </c>
      <c r="X22" s="52">
        <v>33.770000000000003</v>
      </c>
      <c r="Y22" s="6">
        <v>4</v>
      </c>
      <c r="Z22" s="32"/>
      <c r="AA22" s="32"/>
      <c r="AB22" s="39">
        <f t="shared" si="7"/>
        <v>53.77</v>
      </c>
      <c r="AC22" s="58">
        <f>IF(AB22="",Default_Rank_Score,RANK(AB22,AB$4:AB$42,1))</f>
        <v>29</v>
      </c>
      <c r="AD22" s="52">
        <v>40.5</v>
      </c>
      <c r="AE22" s="6">
        <v>0</v>
      </c>
      <c r="AF22" s="32"/>
      <c r="AG22" s="32"/>
      <c r="AH22" s="39">
        <f t="shared" si="8"/>
        <v>40.5</v>
      </c>
      <c r="AI22" s="58">
        <f>IF(AH22="",Default_Rank_Score,RANK(AH22,AH$4:AH$42,1))</f>
        <v>17</v>
      </c>
      <c r="AJ22" s="52">
        <v>41.26</v>
      </c>
      <c r="AK22" s="6">
        <v>0</v>
      </c>
      <c r="AL22" s="32"/>
      <c r="AM22" s="32"/>
      <c r="AN22" s="39">
        <f t="shared" si="9"/>
        <v>41.26</v>
      </c>
      <c r="AO22" s="12">
        <f>IF(AN22="",Default_Rank_Score,RANK(AN22,AN$4:AN$42,1))</f>
        <v>14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82</v>
      </c>
      <c r="B23" s="2"/>
      <c r="C23" s="1"/>
      <c r="D23" s="3">
        <v>3</v>
      </c>
      <c r="E23" s="7" t="s">
        <v>83</v>
      </c>
      <c r="F23" s="6"/>
      <c r="G23" s="67">
        <f t="shared" si="0"/>
        <v>19</v>
      </c>
      <c r="H23" s="67">
        <f t="shared" si="1"/>
        <v>88</v>
      </c>
      <c r="I23" s="67">
        <f t="shared" si="2"/>
        <v>3</v>
      </c>
      <c r="J23" s="67">
        <f t="shared" si="3"/>
        <v>2</v>
      </c>
      <c r="K23" s="68">
        <f t="shared" si="4"/>
        <v>233.64</v>
      </c>
      <c r="L23" s="52">
        <v>38.76</v>
      </c>
      <c r="M23" s="69">
        <v>1</v>
      </c>
      <c r="N23" s="32"/>
      <c r="O23" s="32"/>
      <c r="P23" s="39">
        <f t="shared" si="5"/>
        <v>43.76</v>
      </c>
      <c r="Q23" s="56">
        <f>IF(P23="",Default_Rank_Score,RANK(P23,P$4:P$42,1))</f>
        <v>10</v>
      </c>
      <c r="R23" s="52">
        <v>39.159999999999997</v>
      </c>
      <c r="S23" s="6">
        <v>0</v>
      </c>
      <c r="T23" s="32"/>
      <c r="U23" s="32"/>
      <c r="V23" s="39">
        <f t="shared" si="6"/>
        <v>39.159999999999997</v>
      </c>
      <c r="W23" s="58">
        <f>IF(V23="",Default_Rank_Score,RANK(V23,V$4:V$42,1))</f>
        <v>13</v>
      </c>
      <c r="X23" s="52">
        <v>33.119999999999997</v>
      </c>
      <c r="Y23" s="6">
        <v>0</v>
      </c>
      <c r="Z23" s="32">
        <v>1</v>
      </c>
      <c r="AA23" s="32"/>
      <c r="AB23" s="39">
        <f t="shared" si="7"/>
        <v>43.12</v>
      </c>
      <c r="AC23" s="58">
        <f>IF(AB23="",Default_Rank_Score,RANK(AB23,AB$4:AB$42,1))</f>
        <v>24</v>
      </c>
      <c r="AD23" s="52">
        <v>61.85</v>
      </c>
      <c r="AE23" s="6">
        <v>1</v>
      </c>
      <c r="AF23" s="32"/>
      <c r="AG23" s="32"/>
      <c r="AH23" s="39">
        <f t="shared" si="8"/>
        <v>66.849999999999994</v>
      </c>
      <c r="AI23" s="58">
        <f>IF(AH23="",Default_Rank_Score,RANK(AH23,AH$4:AH$42,1))</f>
        <v>28</v>
      </c>
      <c r="AJ23" s="52">
        <v>40.75</v>
      </c>
      <c r="AK23" s="6">
        <v>0</v>
      </c>
      <c r="AL23" s="32"/>
      <c r="AM23" s="32"/>
      <c r="AN23" s="39">
        <f t="shared" si="9"/>
        <v>40.75</v>
      </c>
      <c r="AO23" s="12">
        <f>IF(AN23="",Default_Rank_Score,RANK(AN23,AN$4:AN$42,1))</f>
        <v>13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90</v>
      </c>
      <c r="B24" s="2"/>
      <c r="C24" s="1"/>
      <c r="D24" s="3">
        <v>3</v>
      </c>
      <c r="E24" s="7" t="s">
        <v>86</v>
      </c>
      <c r="F24" s="6"/>
      <c r="G24" s="67">
        <f t="shared" si="0"/>
        <v>20</v>
      </c>
      <c r="H24" s="67">
        <f t="shared" si="1"/>
        <v>82</v>
      </c>
      <c r="I24" s="67">
        <f t="shared" si="2"/>
        <v>3</v>
      </c>
      <c r="J24" s="67">
        <f t="shared" si="3"/>
        <v>2</v>
      </c>
      <c r="K24" s="68">
        <f t="shared" si="4"/>
        <v>237.20000000000002</v>
      </c>
      <c r="L24" s="52">
        <v>53.31</v>
      </c>
      <c r="M24" s="6">
        <v>1</v>
      </c>
      <c r="N24" s="32"/>
      <c r="O24" s="32"/>
      <c r="P24" s="39">
        <f t="shared" si="5"/>
        <v>58.31</v>
      </c>
      <c r="Q24" s="56">
        <f>IF(P24="",Default_Rank_Score,RANK(P24,P$4:P$42,1))</f>
        <v>23</v>
      </c>
      <c r="R24" s="52">
        <v>42.36</v>
      </c>
      <c r="S24" s="6">
        <v>0</v>
      </c>
      <c r="T24" s="32"/>
      <c r="U24" s="32"/>
      <c r="V24" s="39">
        <f t="shared" si="6"/>
        <v>42.36</v>
      </c>
      <c r="W24" s="58">
        <f>IF(V24="",Default_Rank_Score,RANK(V24,V$4:V$42,1))</f>
        <v>17</v>
      </c>
      <c r="X24" s="52">
        <v>39.04</v>
      </c>
      <c r="Y24" s="6">
        <v>0</v>
      </c>
      <c r="Z24" s="32"/>
      <c r="AA24" s="32"/>
      <c r="AB24" s="39">
        <f t="shared" si="7"/>
        <v>39.04</v>
      </c>
      <c r="AC24" s="58">
        <f>IF(AB24="",Default_Rank_Score,RANK(AB24,AB$4:AB$42,1))</f>
        <v>20</v>
      </c>
      <c r="AD24" s="52">
        <v>44.14</v>
      </c>
      <c r="AE24" s="6">
        <v>1</v>
      </c>
      <c r="AF24" s="32"/>
      <c r="AG24" s="32"/>
      <c r="AH24" s="39">
        <f t="shared" si="8"/>
        <v>49.14</v>
      </c>
      <c r="AI24" s="58">
        <f>IF(AH24="",Default_Rank_Score,RANK(AH24,AH$4:AH$42,1))</f>
        <v>22</v>
      </c>
      <c r="AJ24" s="52">
        <v>48.35</v>
      </c>
      <c r="AK24" s="6">
        <v>0</v>
      </c>
      <c r="AL24" s="32"/>
      <c r="AM24" s="32"/>
      <c r="AN24" s="39">
        <f t="shared" si="9"/>
        <v>48.35</v>
      </c>
      <c r="AO24" s="12"/>
      <c r="AP24" s="12"/>
      <c r="AQ24" s="12"/>
    </row>
    <row r="25" spans="1:43" s="11" customFormat="1" x14ac:dyDescent="0.15">
      <c r="A25" s="62" t="s">
        <v>81</v>
      </c>
      <c r="B25" s="2"/>
      <c r="C25" s="1"/>
      <c r="D25" s="3">
        <v>3</v>
      </c>
      <c r="E25" s="7" t="s">
        <v>47</v>
      </c>
      <c r="F25" s="6"/>
      <c r="G25" s="67">
        <f t="shared" si="0"/>
        <v>21</v>
      </c>
      <c r="H25" s="67">
        <f t="shared" si="1"/>
        <v>104</v>
      </c>
      <c r="I25" s="67">
        <f t="shared" si="2"/>
        <v>2</v>
      </c>
      <c r="J25" s="67">
        <f t="shared" si="3"/>
        <v>8</v>
      </c>
      <c r="K25" s="68">
        <f t="shared" si="4"/>
        <v>253.47</v>
      </c>
      <c r="L25" s="52">
        <v>55.31</v>
      </c>
      <c r="M25" s="6">
        <v>6</v>
      </c>
      <c r="N25" s="32"/>
      <c r="O25" s="32"/>
      <c r="P25" s="39">
        <f t="shared" si="5"/>
        <v>85.31</v>
      </c>
      <c r="Q25" s="56">
        <f>IF(P25="",Default_Rank_Score,RANK(P25,P$4:P$42,1))</f>
        <v>32</v>
      </c>
      <c r="R25" s="52">
        <v>35.729999999999997</v>
      </c>
      <c r="S25" s="6">
        <v>0</v>
      </c>
      <c r="T25" s="32"/>
      <c r="U25" s="32"/>
      <c r="V25" s="39">
        <f t="shared" si="6"/>
        <v>35.729999999999997</v>
      </c>
      <c r="W25" s="58">
        <f>IF(V25="",Default_Rank_Score,RANK(V25,V$4:V$42,1))</f>
        <v>9</v>
      </c>
      <c r="X25" s="52">
        <v>34.15</v>
      </c>
      <c r="Y25" s="6">
        <v>1</v>
      </c>
      <c r="Z25" s="32"/>
      <c r="AA25" s="32"/>
      <c r="AB25" s="39">
        <f t="shared" si="7"/>
        <v>39.15</v>
      </c>
      <c r="AC25" s="58">
        <f>IF(AB25="",Default_Rank_Score,RANK(AB25,AB$4:AB$42,1))</f>
        <v>21</v>
      </c>
      <c r="AD25" s="52">
        <v>42.09</v>
      </c>
      <c r="AE25" s="6">
        <v>0</v>
      </c>
      <c r="AF25" s="32"/>
      <c r="AG25" s="32"/>
      <c r="AH25" s="39">
        <f t="shared" si="8"/>
        <v>42.09</v>
      </c>
      <c r="AI25" s="58">
        <f>IF(AH25="",Default_Rank_Score,RANK(AH25,AH$4:AH$42,1))</f>
        <v>21</v>
      </c>
      <c r="AJ25" s="52">
        <v>46.19</v>
      </c>
      <c r="AK25" s="6">
        <v>1</v>
      </c>
      <c r="AL25" s="32"/>
      <c r="AM25" s="32"/>
      <c r="AN25" s="39">
        <f t="shared" si="9"/>
        <v>51.19</v>
      </c>
      <c r="AO25" s="12">
        <f>IF(AN25="",Default_Rank_Score,RANK(AN25,AN$4:AN$42,1))</f>
        <v>21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85</v>
      </c>
      <c r="B26" s="2"/>
      <c r="C26" s="1"/>
      <c r="D26" s="3">
        <v>3</v>
      </c>
      <c r="E26" s="7" t="s">
        <v>86</v>
      </c>
      <c r="F26" s="6"/>
      <c r="G26" s="67">
        <f t="shared" si="0"/>
        <v>22</v>
      </c>
      <c r="H26" s="67">
        <f t="shared" si="1"/>
        <v>111</v>
      </c>
      <c r="I26" s="67">
        <f t="shared" si="2"/>
        <v>2</v>
      </c>
      <c r="J26" s="67">
        <f t="shared" si="3"/>
        <v>4</v>
      </c>
      <c r="K26" s="68">
        <f t="shared" si="4"/>
        <v>273.78999999999996</v>
      </c>
      <c r="L26" s="52">
        <v>44.14</v>
      </c>
      <c r="M26" s="6">
        <v>1</v>
      </c>
      <c r="N26" s="32"/>
      <c r="O26" s="32"/>
      <c r="P26" s="39">
        <f t="shared" si="5"/>
        <v>49.14</v>
      </c>
      <c r="Q26" s="56">
        <f>IF(P26="",Default_Rank_Score,RANK(P26,P$4:P$42,1))</f>
        <v>16</v>
      </c>
      <c r="R26" s="52">
        <v>50.92</v>
      </c>
      <c r="S26" s="6">
        <v>0</v>
      </c>
      <c r="T26" s="32">
        <v>1</v>
      </c>
      <c r="U26" s="32"/>
      <c r="V26" s="39">
        <f t="shared" si="6"/>
        <v>60.92</v>
      </c>
      <c r="W26" s="58">
        <f>IF(V26="",Default_Rank_Score,RANK(V26,V$4:V$42,1))</f>
        <v>25</v>
      </c>
      <c r="X26" s="52">
        <v>33.9</v>
      </c>
      <c r="Y26" s="6">
        <v>0</v>
      </c>
      <c r="Z26" s="32"/>
      <c r="AA26" s="32"/>
      <c r="AB26" s="39">
        <f t="shared" si="7"/>
        <v>33.9</v>
      </c>
      <c r="AC26" s="58">
        <f>IF(AB26="",Default_Rank_Score,RANK(AB26,AB$4:AB$42,1))</f>
        <v>17</v>
      </c>
      <c r="AD26" s="52">
        <v>54.61</v>
      </c>
      <c r="AE26" s="6">
        <v>2</v>
      </c>
      <c r="AF26" s="32">
        <v>1</v>
      </c>
      <c r="AG26" s="32"/>
      <c r="AH26" s="39">
        <f t="shared" si="8"/>
        <v>74.61</v>
      </c>
      <c r="AI26" s="58">
        <f>IF(AH26="",Default_Rank_Score,RANK(AH26,AH$4:AH$42,1))</f>
        <v>31</v>
      </c>
      <c r="AJ26" s="52">
        <v>50.22</v>
      </c>
      <c r="AK26" s="6">
        <v>1</v>
      </c>
      <c r="AL26" s="32"/>
      <c r="AM26" s="32"/>
      <c r="AN26" s="39">
        <f t="shared" si="9"/>
        <v>55.22</v>
      </c>
      <c r="AO26" s="12">
        <f>IF(AN26="",Default_Rank_Score,RANK(AN26,AN$4:AN$42,1))</f>
        <v>22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97</v>
      </c>
      <c r="B27" s="2"/>
      <c r="C27" s="1"/>
      <c r="D27" s="3">
        <v>3</v>
      </c>
      <c r="E27" s="7" t="s">
        <v>98</v>
      </c>
      <c r="F27" s="6"/>
      <c r="G27" s="67">
        <f t="shared" si="0"/>
        <v>23</v>
      </c>
      <c r="H27" s="67">
        <f t="shared" si="1"/>
        <v>93</v>
      </c>
      <c r="I27" s="67">
        <f t="shared" si="2"/>
        <v>3</v>
      </c>
      <c r="J27" s="67">
        <f t="shared" si="3"/>
        <v>3</v>
      </c>
      <c r="K27" s="68">
        <f t="shared" si="4"/>
        <v>276.09000000000003</v>
      </c>
      <c r="L27" s="52">
        <v>53.12</v>
      </c>
      <c r="M27" s="6">
        <v>0</v>
      </c>
      <c r="N27" s="32"/>
      <c r="O27" s="32"/>
      <c r="P27" s="39">
        <f t="shared" si="5"/>
        <v>53.12</v>
      </c>
      <c r="Q27" s="56">
        <f>IF(P27="",Default_Rank_Score,RANK(P27,P$4:P$42,1))</f>
        <v>21</v>
      </c>
      <c r="R27" s="52">
        <v>47.82</v>
      </c>
      <c r="S27" s="6">
        <v>0</v>
      </c>
      <c r="T27" s="32">
        <v>1</v>
      </c>
      <c r="U27" s="32"/>
      <c r="V27" s="39">
        <f t="shared" si="6"/>
        <v>57.82</v>
      </c>
      <c r="W27" s="58">
        <f>IF(V27="",Default_Rank_Score,RANK(V27,V$4:V$42,1))</f>
        <v>23</v>
      </c>
      <c r="X27" s="52">
        <v>42.32</v>
      </c>
      <c r="Y27" s="69">
        <v>1</v>
      </c>
      <c r="Z27" s="32"/>
      <c r="AA27" s="32"/>
      <c r="AB27" s="39">
        <f t="shared" si="7"/>
        <v>47.32</v>
      </c>
      <c r="AC27" s="58">
        <f>IF(AB27="",Default_Rank_Score,RANK(AB27,AB$4:AB$42,1))</f>
        <v>26</v>
      </c>
      <c r="AD27" s="52">
        <v>52.15</v>
      </c>
      <c r="AE27" s="6">
        <v>0</v>
      </c>
      <c r="AF27" s="32"/>
      <c r="AG27" s="32"/>
      <c r="AH27" s="39">
        <f t="shared" si="8"/>
        <v>52.15</v>
      </c>
      <c r="AI27" s="58">
        <f>IF(AH27="",Default_Rank_Score,RANK(AH27,AH$4:AH$42,1))</f>
        <v>23</v>
      </c>
      <c r="AJ27" s="52">
        <v>55.68</v>
      </c>
      <c r="AK27" s="6">
        <v>2</v>
      </c>
      <c r="AL27" s="32"/>
      <c r="AM27" s="32"/>
      <c r="AN27" s="39">
        <f t="shared" si="9"/>
        <v>65.680000000000007</v>
      </c>
      <c r="AO27" s="12"/>
      <c r="AP27" s="12"/>
      <c r="AQ27" s="12"/>
    </row>
    <row r="28" spans="1:43" s="11" customFormat="1" x14ac:dyDescent="0.15">
      <c r="A28" s="62" t="s">
        <v>52</v>
      </c>
      <c r="B28" s="2"/>
      <c r="C28" s="1"/>
      <c r="D28" s="3">
        <v>1</v>
      </c>
      <c r="E28" s="7" t="s">
        <v>53</v>
      </c>
      <c r="F28" s="6"/>
      <c r="G28" s="67">
        <f t="shared" si="0"/>
        <v>24</v>
      </c>
      <c r="H28" s="67">
        <f t="shared" si="1"/>
        <v>115</v>
      </c>
      <c r="I28" s="67">
        <f t="shared" si="2"/>
        <v>1</v>
      </c>
      <c r="J28" s="67">
        <f t="shared" si="3"/>
        <v>10</v>
      </c>
      <c r="K28" s="68">
        <f t="shared" si="4"/>
        <v>279.34000000000003</v>
      </c>
      <c r="L28" s="52">
        <v>58.28</v>
      </c>
      <c r="M28" s="6">
        <v>3</v>
      </c>
      <c r="N28" s="32"/>
      <c r="O28" s="32"/>
      <c r="P28" s="39">
        <f t="shared" si="5"/>
        <v>73.28</v>
      </c>
      <c r="Q28" s="56">
        <f>IF(P28="",Default_Rank_Score,RANK(P28,P$4:P$42,1))</f>
        <v>26</v>
      </c>
      <c r="R28" s="52">
        <v>44.37</v>
      </c>
      <c r="S28" s="6">
        <v>2</v>
      </c>
      <c r="T28" s="32"/>
      <c r="U28" s="32"/>
      <c r="V28" s="39">
        <f t="shared" si="6"/>
        <v>54.37</v>
      </c>
      <c r="W28" s="58">
        <f>IF(V28="",Default_Rank_Score,RANK(V28,V$4:V$42,1))</f>
        <v>22</v>
      </c>
      <c r="X28" s="52">
        <v>35.26</v>
      </c>
      <c r="Y28" s="6">
        <v>1</v>
      </c>
      <c r="Z28" s="32"/>
      <c r="AA28" s="32"/>
      <c r="AB28" s="39">
        <f t="shared" si="7"/>
        <v>40.26</v>
      </c>
      <c r="AC28" s="58">
        <f>IF(AB28="",Default_Rank_Score,RANK(AB28,AB$4:AB$42,1))</f>
        <v>22</v>
      </c>
      <c r="AD28" s="52">
        <v>47.68</v>
      </c>
      <c r="AE28" s="6">
        <v>4</v>
      </c>
      <c r="AF28" s="32"/>
      <c r="AG28" s="32"/>
      <c r="AH28" s="39">
        <f t="shared" si="8"/>
        <v>67.680000000000007</v>
      </c>
      <c r="AI28" s="58">
        <f>IF(AH28="",Default_Rank_Score,RANK(AH28,AH$4:AH$42,1))</f>
        <v>29</v>
      </c>
      <c r="AJ28" s="52">
        <v>43.75</v>
      </c>
      <c r="AK28" s="6">
        <v>0</v>
      </c>
      <c r="AL28" s="32"/>
      <c r="AM28" s="32"/>
      <c r="AN28" s="39">
        <f t="shared" si="9"/>
        <v>43.75</v>
      </c>
      <c r="AO28" s="12">
        <f>IF(AN28="",Default_Rank_Score,RANK(AN28,AN$4:AN$42,1))</f>
        <v>16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50</v>
      </c>
      <c r="B29" s="2"/>
      <c r="C29" s="1"/>
      <c r="D29" s="3">
        <v>1</v>
      </c>
      <c r="E29" s="7" t="s">
        <v>51</v>
      </c>
      <c r="F29" s="6"/>
      <c r="G29" s="67">
        <f t="shared" si="0"/>
        <v>25</v>
      </c>
      <c r="H29" s="67">
        <f t="shared" si="1"/>
        <v>116</v>
      </c>
      <c r="I29" s="67">
        <f t="shared" si="2"/>
        <v>1</v>
      </c>
      <c r="J29" s="67">
        <f t="shared" si="3"/>
        <v>13</v>
      </c>
      <c r="K29" s="68">
        <f t="shared" si="4"/>
        <v>280.77000000000004</v>
      </c>
      <c r="L29" s="52">
        <v>46.5</v>
      </c>
      <c r="M29" s="6">
        <v>1</v>
      </c>
      <c r="N29" s="32"/>
      <c r="O29" s="32"/>
      <c r="P29" s="39">
        <f t="shared" si="5"/>
        <v>51.5</v>
      </c>
      <c r="Q29" s="56">
        <f>IF(P29="",Default_Rank_Score,RANK(P29,P$4:P$42,1))</f>
        <v>20</v>
      </c>
      <c r="R29" s="52">
        <v>39.79</v>
      </c>
      <c r="S29" s="6">
        <v>6</v>
      </c>
      <c r="T29" s="32"/>
      <c r="U29" s="32"/>
      <c r="V29" s="39">
        <f t="shared" si="6"/>
        <v>69.789999999999992</v>
      </c>
      <c r="W29" s="58">
        <f>IF(V29="",Default_Rank_Score,RANK(V29,V$4:V$42,1))</f>
        <v>28</v>
      </c>
      <c r="X29" s="52">
        <v>30.14</v>
      </c>
      <c r="Y29" s="6">
        <v>0</v>
      </c>
      <c r="Z29" s="32"/>
      <c r="AA29" s="32"/>
      <c r="AB29" s="39">
        <f t="shared" si="7"/>
        <v>30.14</v>
      </c>
      <c r="AC29" s="58">
        <f>IF(AB29="",Default_Rank_Score,RANK(AB29,AB$4:AB$42,1))</f>
        <v>14</v>
      </c>
      <c r="AD29" s="52">
        <v>42.52</v>
      </c>
      <c r="AE29" s="6">
        <v>4</v>
      </c>
      <c r="AF29" s="32">
        <v>1</v>
      </c>
      <c r="AG29" s="32"/>
      <c r="AH29" s="39">
        <f t="shared" si="8"/>
        <v>72.52000000000001</v>
      </c>
      <c r="AI29" s="58">
        <f>IF(AH29="",Default_Rank_Score,RANK(AH29,AH$4:AH$42,1))</f>
        <v>30</v>
      </c>
      <c r="AJ29" s="52">
        <v>46.82</v>
      </c>
      <c r="AK29" s="6">
        <v>2</v>
      </c>
      <c r="AL29" s="32"/>
      <c r="AM29" s="32"/>
      <c r="AN29" s="39">
        <f t="shared" si="9"/>
        <v>56.82</v>
      </c>
      <c r="AO29" s="12">
        <f>IF(AN29="",Default_Rank_Score,RANK(AN29,AN$4:AN$42,1))</f>
        <v>24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73</v>
      </c>
      <c r="B30" s="2"/>
      <c r="C30" s="1"/>
      <c r="D30" s="3">
        <v>2</v>
      </c>
      <c r="E30" s="7" t="s">
        <v>64</v>
      </c>
      <c r="F30" s="6"/>
      <c r="G30" s="67">
        <f t="shared" si="0"/>
        <v>26</v>
      </c>
      <c r="H30" s="67">
        <f t="shared" si="1"/>
        <v>124</v>
      </c>
      <c r="I30" s="67">
        <f t="shared" si="2"/>
        <v>3</v>
      </c>
      <c r="J30" s="67">
        <f t="shared" si="3"/>
        <v>3</v>
      </c>
      <c r="K30" s="68">
        <f t="shared" si="4"/>
        <v>292.89999999999998</v>
      </c>
      <c r="L30" s="52">
        <v>58.18</v>
      </c>
      <c r="M30" s="6">
        <v>0</v>
      </c>
      <c r="N30" s="32"/>
      <c r="O30" s="32"/>
      <c r="P30" s="39">
        <f t="shared" si="5"/>
        <v>58.18</v>
      </c>
      <c r="Q30" s="56">
        <f>IF(P30="",Default_Rank_Score,RANK(P30,P$4:P$42,1))</f>
        <v>22</v>
      </c>
      <c r="R30" s="52">
        <v>55.1</v>
      </c>
      <c r="S30" s="69">
        <v>1</v>
      </c>
      <c r="T30" s="32"/>
      <c r="U30" s="32"/>
      <c r="V30" s="39">
        <f t="shared" si="6"/>
        <v>60.1</v>
      </c>
      <c r="W30" s="58">
        <f>IF(V30="",Default_Rank_Score,RANK(V30,V$4:V$42,1))</f>
        <v>24</v>
      </c>
      <c r="X30" s="52">
        <v>42.07</v>
      </c>
      <c r="Y30" s="6">
        <v>0</v>
      </c>
      <c r="Z30" s="32"/>
      <c r="AA30" s="32"/>
      <c r="AB30" s="39">
        <f t="shared" si="7"/>
        <v>42.07</v>
      </c>
      <c r="AC30" s="58">
        <f>IF(AB30="",Default_Rank_Score,RANK(AB30,AB$4:AB$42,1))</f>
        <v>23</v>
      </c>
      <c r="AD30" s="52">
        <v>60.67</v>
      </c>
      <c r="AE30" s="6">
        <v>0</v>
      </c>
      <c r="AF30" s="32"/>
      <c r="AG30" s="32"/>
      <c r="AH30" s="39">
        <f t="shared" si="8"/>
        <v>60.67</v>
      </c>
      <c r="AI30" s="58">
        <f>IF(AH30="",Default_Rank_Score,RANK(AH30,AH$4:AH$42,1))</f>
        <v>24</v>
      </c>
      <c r="AJ30" s="52">
        <v>61.88</v>
      </c>
      <c r="AK30" s="6">
        <v>2</v>
      </c>
      <c r="AL30" s="32"/>
      <c r="AM30" s="32"/>
      <c r="AN30" s="39">
        <f t="shared" si="9"/>
        <v>71.88</v>
      </c>
      <c r="AO30" s="12">
        <f>IF(AN30="",Default_Rank_Score,RANK(AN30,AN$4:AN$42,1))</f>
        <v>31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95</v>
      </c>
      <c r="B31" s="2"/>
      <c r="C31" s="1"/>
      <c r="D31" s="3">
        <v>3</v>
      </c>
      <c r="E31" s="7" t="s">
        <v>96</v>
      </c>
      <c r="F31" s="6"/>
      <c r="G31" s="67">
        <f t="shared" si="0"/>
        <v>27</v>
      </c>
      <c r="H31" s="67">
        <f t="shared" si="1"/>
        <v>103</v>
      </c>
      <c r="I31" s="67">
        <f t="shared" si="2"/>
        <v>4</v>
      </c>
      <c r="J31" s="67">
        <f t="shared" si="3"/>
        <v>2</v>
      </c>
      <c r="K31" s="68">
        <f t="shared" si="4"/>
        <v>309.15999999999997</v>
      </c>
      <c r="L31" s="52">
        <v>82.38</v>
      </c>
      <c r="M31" s="69">
        <v>0</v>
      </c>
      <c r="N31" s="32"/>
      <c r="O31" s="32"/>
      <c r="P31" s="39">
        <f t="shared" si="5"/>
        <v>82.38</v>
      </c>
      <c r="Q31" s="56">
        <f>IF(P31="",Default_Rank_Score,RANK(P31,P$4:P$42,1))</f>
        <v>30</v>
      </c>
      <c r="R31" s="52">
        <v>61.47</v>
      </c>
      <c r="S31" s="6">
        <v>2</v>
      </c>
      <c r="T31" s="32">
        <v>1</v>
      </c>
      <c r="U31" s="32"/>
      <c r="V31" s="39">
        <f t="shared" si="6"/>
        <v>81.47</v>
      </c>
      <c r="W31" s="58">
        <f>IF(V31="",Default_Rank_Score,RANK(V31,V$4:V$42,1))</f>
        <v>33</v>
      </c>
      <c r="X31" s="52">
        <v>54.54</v>
      </c>
      <c r="Y31" s="6">
        <v>0</v>
      </c>
      <c r="Z31" s="32"/>
      <c r="AA31" s="32"/>
      <c r="AB31" s="39">
        <f t="shared" si="7"/>
        <v>54.54</v>
      </c>
      <c r="AC31" s="58">
        <f>IF(AB31="",Default_Rank_Score,RANK(AB31,AB$4:AB$42,1))</f>
        <v>30</v>
      </c>
      <c r="AD31" s="52">
        <v>35.299999999999997</v>
      </c>
      <c r="AE31" s="6">
        <v>0</v>
      </c>
      <c r="AF31" s="32"/>
      <c r="AG31" s="32"/>
      <c r="AH31" s="39">
        <f t="shared" si="8"/>
        <v>35.299999999999997</v>
      </c>
      <c r="AI31" s="58">
        <f>IF(AH31="",Default_Rank_Score,RANK(AH31,AH$4:AH$42,1))</f>
        <v>10</v>
      </c>
      <c r="AJ31" s="52">
        <v>55.47</v>
      </c>
      <c r="AK31" s="6">
        <v>0</v>
      </c>
      <c r="AL31" s="32"/>
      <c r="AM31" s="32"/>
      <c r="AN31" s="39">
        <f t="shared" si="9"/>
        <v>55.47</v>
      </c>
      <c r="AO31" s="12"/>
      <c r="AP31" s="12"/>
      <c r="AQ31" s="12"/>
    </row>
    <row r="32" spans="1:43" s="11" customFormat="1" x14ac:dyDescent="0.15">
      <c r="A32" s="62" t="s">
        <v>75</v>
      </c>
      <c r="B32" s="2"/>
      <c r="C32" s="1"/>
      <c r="D32" s="3">
        <v>2</v>
      </c>
      <c r="E32" s="7" t="s">
        <v>76</v>
      </c>
      <c r="F32" s="6"/>
      <c r="G32" s="67">
        <f t="shared" si="0"/>
        <v>28</v>
      </c>
      <c r="H32" s="67">
        <f t="shared" si="1"/>
        <v>143</v>
      </c>
      <c r="I32" s="67">
        <f t="shared" si="2"/>
        <v>5</v>
      </c>
      <c r="J32" s="67">
        <f t="shared" si="3"/>
        <v>0</v>
      </c>
      <c r="K32" s="68">
        <f t="shared" si="4"/>
        <v>340.49</v>
      </c>
      <c r="L32" s="52">
        <v>69.900000000000006</v>
      </c>
      <c r="M32" s="6">
        <v>0</v>
      </c>
      <c r="N32" s="32"/>
      <c r="O32" s="32"/>
      <c r="P32" s="39">
        <f t="shared" si="5"/>
        <v>69.900000000000006</v>
      </c>
      <c r="Q32" s="56">
        <f>IF(P32="",Default_Rank_Score,RANK(P32,P$4:P$42,1))</f>
        <v>25</v>
      </c>
      <c r="R32" s="52">
        <v>88.52</v>
      </c>
      <c r="S32" s="6">
        <v>0</v>
      </c>
      <c r="T32" s="32"/>
      <c r="U32" s="70">
        <v>1</v>
      </c>
      <c r="V32" s="39">
        <f t="shared" si="6"/>
        <v>83.52</v>
      </c>
      <c r="W32" s="58">
        <f>IF(V32="",Default_Rank_Score,RANK(V32,V$4:V$42,1))</f>
        <v>34</v>
      </c>
      <c r="X32" s="52">
        <v>64.58</v>
      </c>
      <c r="Y32" s="6">
        <v>0</v>
      </c>
      <c r="Z32" s="32"/>
      <c r="AA32" s="32"/>
      <c r="AB32" s="39">
        <f t="shared" si="7"/>
        <v>64.58</v>
      </c>
      <c r="AC32" s="58">
        <f>IF(AB32="",Default_Rank_Score,RANK(AB32,AB$4:AB$42,1))</f>
        <v>32</v>
      </c>
      <c r="AD32" s="52">
        <v>61.79</v>
      </c>
      <c r="AE32" s="6">
        <v>0</v>
      </c>
      <c r="AF32" s="32"/>
      <c r="AG32" s="32"/>
      <c r="AH32" s="39">
        <f t="shared" si="8"/>
        <v>61.79</v>
      </c>
      <c r="AI32" s="58">
        <f>IF(AH32="",Default_Rank_Score,RANK(AH32,AH$4:AH$42,1))</f>
        <v>26</v>
      </c>
      <c r="AJ32" s="52">
        <v>60.7</v>
      </c>
      <c r="AK32" s="6">
        <v>0</v>
      </c>
      <c r="AL32" s="32"/>
      <c r="AM32" s="32"/>
      <c r="AN32" s="39">
        <f t="shared" si="9"/>
        <v>60.7</v>
      </c>
      <c r="AO32" s="12">
        <f>IF(AN32="",Default_Rank_Score,RANK(AN32,AN$4:AN$42,1))</f>
        <v>26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15">
      <c r="A33" s="62" t="s">
        <v>92</v>
      </c>
      <c r="B33" s="2"/>
      <c r="C33" s="1"/>
      <c r="D33" s="3">
        <v>3</v>
      </c>
      <c r="E33" s="7" t="s">
        <v>42</v>
      </c>
      <c r="F33" s="6"/>
      <c r="G33" s="67">
        <f t="shared" si="0"/>
        <v>29</v>
      </c>
      <c r="H33" s="67">
        <f t="shared" si="1"/>
        <v>113</v>
      </c>
      <c r="I33" s="67">
        <f t="shared" si="2"/>
        <v>1</v>
      </c>
      <c r="J33" s="67">
        <f t="shared" si="3"/>
        <v>13</v>
      </c>
      <c r="K33" s="68">
        <f t="shared" si="4"/>
        <v>341.54</v>
      </c>
      <c r="L33" s="52">
        <v>68.260000000000005</v>
      </c>
      <c r="M33" s="6">
        <v>4</v>
      </c>
      <c r="N33" s="32"/>
      <c r="O33" s="32"/>
      <c r="P33" s="39">
        <f t="shared" si="5"/>
        <v>88.26</v>
      </c>
      <c r="Q33" s="56">
        <f>IF(P33="",Default_Rank_Score,RANK(P33,P$4:P$42,1))</f>
        <v>33</v>
      </c>
      <c r="R33" s="52">
        <v>44.71</v>
      </c>
      <c r="S33" s="6">
        <v>4</v>
      </c>
      <c r="T33" s="32"/>
      <c r="U33" s="32"/>
      <c r="V33" s="39">
        <f t="shared" si="6"/>
        <v>64.710000000000008</v>
      </c>
      <c r="W33" s="58">
        <f>IF(V33="",Default_Rank_Score,RANK(V33,V$4:V$42,1))</f>
        <v>26</v>
      </c>
      <c r="X33" s="52">
        <v>44.31</v>
      </c>
      <c r="Y33" s="6">
        <v>1</v>
      </c>
      <c r="Z33" s="32"/>
      <c r="AA33" s="32"/>
      <c r="AB33" s="39">
        <f t="shared" si="7"/>
        <v>49.31</v>
      </c>
      <c r="AC33" s="58">
        <f>IF(AB33="",Default_Rank_Score,RANK(AB33,AB$4:AB$42,1))</f>
        <v>27</v>
      </c>
      <c r="AD33" s="52">
        <v>45.22</v>
      </c>
      <c r="AE33" s="6">
        <v>4</v>
      </c>
      <c r="AF33" s="32"/>
      <c r="AG33" s="32"/>
      <c r="AH33" s="39">
        <f t="shared" si="8"/>
        <v>65.22</v>
      </c>
      <c r="AI33" s="58">
        <f>IF(AH33="",Default_Rank_Score,RANK(AH33,AH$4:AH$42,1))</f>
        <v>27</v>
      </c>
      <c r="AJ33" s="52">
        <v>74.040000000000006</v>
      </c>
      <c r="AK33" s="6">
        <v>0</v>
      </c>
      <c r="AL33" s="32"/>
      <c r="AM33" s="32"/>
      <c r="AN33" s="39">
        <f t="shared" si="9"/>
        <v>74.040000000000006</v>
      </c>
      <c r="AO33" s="12"/>
      <c r="AP33" s="12"/>
      <c r="AQ33" s="12"/>
    </row>
    <row r="34" spans="1:43" s="11" customFormat="1" x14ac:dyDescent="0.15">
      <c r="A34" s="62" t="s">
        <v>65</v>
      </c>
      <c r="B34" s="2"/>
      <c r="C34" s="1"/>
      <c r="D34" s="3">
        <v>2</v>
      </c>
      <c r="E34" s="7" t="s">
        <v>66</v>
      </c>
      <c r="F34" s="6"/>
      <c r="G34" s="67">
        <f t="shared" si="0"/>
        <v>30</v>
      </c>
      <c r="H34" s="67">
        <f t="shared" si="1"/>
        <v>147</v>
      </c>
      <c r="I34" s="67">
        <f t="shared" si="2"/>
        <v>3</v>
      </c>
      <c r="J34" s="67">
        <f t="shared" si="3"/>
        <v>3</v>
      </c>
      <c r="K34" s="68">
        <f t="shared" si="4"/>
        <v>352.85</v>
      </c>
      <c r="L34" s="52">
        <v>72.47</v>
      </c>
      <c r="M34" s="6">
        <v>1</v>
      </c>
      <c r="N34" s="32"/>
      <c r="O34" s="32"/>
      <c r="P34" s="39">
        <f t="shared" si="5"/>
        <v>77.47</v>
      </c>
      <c r="Q34" s="56">
        <f>IF(P34="",Default_Rank_Score,RANK(P34,P$4:P$42,1))</f>
        <v>28</v>
      </c>
      <c r="R34" s="52">
        <v>66.900000000000006</v>
      </c>
      <c r="S34" s="6">
        <v>2</v>
      </c>
      <c r="T34" s="32"/>
      <c r="U34" s="32"/>
      <c r="V34" s="39">
        <f t="shared" si="6"/>
        <v>76.900000000000006</v>
      </c>
      <c r="W34" s="58">
        <f>IF(V34="",Default_Rank_Score,RANK(V34,V$4:V$42,1))</f>
        <v>31</v>
      </c>
      <c r="X34" s="52">
        <v>51.9</v>
      </c>
      <c r="Y34" s="6">
        <v>0</v>
      </c>
      <c r="Z34" s="32"/>
      <c r="AA34" s="32"/>
      <c r="AB34" s="39">
        <f t="shared" si="7"/>
        <v>51.9</v>
      </c>
      <c r="AC34" s="58">
        <f>IF(AB34="",Default_Rank_Score,RANK(AB34,AB$4:AB$42,1))</f>
        <v>28</v>
      </c>
      <c r="AD34" s="52">
        <v>79.2</v>
      </c>
      <c r="AE34" s="6">
        <v>0</v>
      </c>
      <c r="AF34" s="32"/>
      <c r="AG34" s="32"/>
      <c r="AH34" s="39">
        <f t="shared" si="8"/>
        <v>79.2</v>
      </c>
      <c r="AI34" s="58">
        <f>IF(AH34="",Default_Rank_Score,RANK(AH34,AH$4:AH$42,1))</f>
        <v>32</v>
      </c>
      <c r="AJ34" s="52">
        <v>67.38</v>
      </c>
      <c r="AK34" s="69">
        <v>0</v>
      </c>
      <c r="AL34" s="32"/>
      <c r="AM34" s="32"/>
      <c r="AN34" s="39">
        <f t="shared" si="9"/>
        <v>67.38</v>
      </c>
      <c r="AO34" s="12">
        <f>IF(AN34="",Default_Rank_Score,RANK(AN34,AN$4:AN$42,1))</f>
        <v>28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11" customFormat="1" x14ac:dyDescent="0.15">
      <c r="A35" s="62" t="s">
        <v>93</v>
      </c>
      <c r="B35" s="2"/>
      <c r="C35" s="1"/>
      <c r="D35" s="3">
        <v>3</v>
      </c>
      <c r="E35" s="7" t="s">
        <v>71</v>
      </c>
      <c r="F35" s="6"/>
      <c r="G35" s="67">
        <f t="shared" si="0"/>
        <v>31</v>
      </c>
      <c r="H35" s="67">
        <f t="shared" si="1"/>
        <v>115</v>
      </c>
      <c r="I35" s="67">
        <f t="shared" si="2"/>
        <v>2</v>
      </c>
      <c r="J35" s="67">
        <f t="shared" si="3"/>
        <v>6</v>
      </c>
      <c r="K35" s="68">
        <f t="shared" si="4"/>
        <v>363.23</v>
      </c>
      <c r="L35" s="52">
        <v>60.29</v>
      </c>
      <c r="M35" s="6">
        <v>3</v>
      </c>
      <c r="N35" s="32"/>
      <c r="O35" s="32"/>
      <c r="P35" s="39">
        <f t="shared" si="5"/>
        <v>75.289999999999992</v>
      </c>
      <c r="Q35" s="56">
        <f>IF(P35="",Default_Rank_Score,RANK(P35,P$4:P$42,1))</f>
        <v>27</v>
      </c>
      <c r="R35" s="52">
        <v>67.84</v>
      </c>
      <c r="S35" s="6">
        <v>1</v>
      </c>
      <c r="T35" s="32"/>
      <c r="U35" s="32"/>
      <c r="V35" s="39">
        <f t="shared" si="6"/>
        <v>72.84</v>
      </c>
      <c r="W35" s="58">
        <f>IF(V35="",Default_Rank_Score,RANK(V35,V$4:V$42,1))</f>
        <v>29</v>
      </c>
      <c r="X35" s="52">
        <v>65.23</v>
      </c>
      <c r="Y35" s="6">
        <v>2</v>
      </c>
      <c r="Z35" s="32">
        <v>1</v>
      </c>
      <c r="AA35" s="32"/>
      <c r="AB35" s="39">
        <f t="shared" si="7"/>
        <v>85.23</v>
      </c>
      <c r="AC35" s="58">
        <f>IF(AB35="",Default_Rank_Score,RANK(AB35,AB$4:AB$42,1))</f>
        <v>34</v>
      </c>
      <c r="AD35" s="52">
        <v>61.36</v>
      </c>
      <c r="AE35" s="6">
        <v>0</v>
      </c>
      <c r="AF35" s="32"/>
      <c r="AG35" s="32"/>
      <c r="AH35" s="39">
        <f t="shared" si="8"/>
        <v>61.36</v>
      </c>
      <c r="AI35" s="58">
        <f>IF(AH35="",Default_Rank_Score,RANK(AH35,AH$4:AH$42,1))</f>
        <v>25</v>
      </c>
      <c r="AJ35" s="52">
        <v>68.510000000000005</v>
      </c>
      <c r="AK35" s="6">
        <v>0</v>
      </c>
      <c r="AL35" s="32"/>
      <c r="AM35" s="32"/>
      <c r="AN35" s="39">
        <f t="shared" si="9"/>
        <v>68.510000000000005</v>
      </c>
      <c r="AO35" s="12"/>
      <c r="AP35" s="12"/>
      <c r="AQ35" s="12"/>
    </row>
    <row r="36" spans="1:43" s="11" customFormat="1" x14ac:dyDescent="0.15">
      <c r="A36" s="62" t="s">
        <v>67</v>
      </c>
      <c r="B36" s="2"/>
      <c r="C36" s="1"/>
      <c r="D36" s="3">
        <v>2</v>
      </c>
      <c r="E36" s="7" t="s">
        <v>60</v>
      </c>
      <c r="F36" s="6"/>
      <c r="G36" s="67">
        <f t="shared" si="0"/>
        <v>32</v>
      </c>
      <c r="H36" s="67">
        <f t="shared" si="1"/>
        <v>131</v>
      </c>
      <c r="I36" s="67">
        <f t="shared" si="2"/>
        <v>3</v>
      </c>
      <c r="J36" s="67">
        <f t="shared" si="3"/>
        <v>16</v>
      </c>
      <c r="K36" s="68">
        <f t="shared" si="4"/>
        <v>367.26</v>
      </c>
      <c r="L36" s="52">
        <v>54.96</v>
      </c>
      <c r="M36" s="6">
        <v>8</v>
      </c>
      <c r="N36" s="32"/>
      <c r="O36" s="32"/>
      <c r="P36" s="39">
        <f t="shared" si="5"/>
        <v>94.960000000000008</v>
      </c>
      <c r="Q36" s="56">
        <f>IF(P36="",Default_Rank_Score,RANK(P36,P$4:P$42,1))</f>
        <v>35</v>
      </c>
      <c r="R36" s="52">
        <v>90.76</v>
      </c>
      <c r="S36" s="6">
        <v>0</v>
      </c>
      <c r="T36" s="32"/>
      <c r="U36" s="32"/>
      <c r="V36" s="39">
        <f t="shared" si="6"/>
        <v>90.76</v>
      </c>
      <c r="W36" s="58">
        <f>IF(V36="",Default_Rank_Score,RANK(V36,V$4:V$42,1))</f>
        <v>35</v>
      </c>
      <c r="X36" s="52">
        <v>29.21</v>
      </c>
      <c r="Y36" s="6">
        <v>0</v>
      </c>
      <c r="Z36" s="32"/>
      <c r="AA36" s="32"/>
      <c r="AB36" s="39">
        <f t="shared" si="7"/>
        <v>29.21</v>
      </c>
      <c r="AC36" s="58">
        <f>IF(AB36="",Default_Rank_Score,RANK(AB36,AB$4:AB$42,1))</f>
        <v>13</v>
      </c>
      <c r="AD36" s="52">
        <v>36.86</v>
      </c>
      <c r="AE36" s="69">
        <v>0</v>
      </c>
      <c r="AF36" s="32"/>
      <c r="AG36" s="32"/>
      <c r="AH36" s="39">
        <f t="shared" si="8"/>
        <v>36.86</v>
      </c>
      <c r="AI36" s="58">
        <f>IF(AH36="",Default_Rank_Score,RANK(AH36,AH$4:AH$42,1))</f>
        <v>13</v>
      </c>
      <c r="AJ36" s="52">
        <v>75.47</v>
      </c>
      <c r="AK36" s="6">
        <v>8</v>
      </c>
      <c r="AL36" s="32"/>
      <c r="AM36" s="32"/>
      <c r="AN36" s="39">
        <f t="shared" si="9"/>
        <v>115.47</v>
      </c>
      <c r="AO36" s="12">
        <f>IF(AN36="",Default_Rank_Score,RANK(AN36,AN$4:AN$42,1))</f>
        <v>35</v>
      </c>
      <c r="AP36" s="12" t="e">
        <f>IF(#REF!="",Default_Rank_Score,RANK(#REF!,#REF!,1))</f>
        <v>#REF!</v>
      </c>
      <c r="AQ36" s="12" t="e">
        <f>IF(#REF!="",Default_Rank_Score,RANK(#REF!,#REF!,1))</f>
        <v>#REF!</v>
      </c>
    </row>
    <row r="37" spans="1:43" s="11" customFormat="1" x14ac:dyDescent="0.15">
      <c r="A37" s="62" t="s">
        <v>72</v>
      </c>
      <c r="B37" s="2"/>
      <c r="C37" s="1"/>
      <c r="D37" s="3">
        <v>2</v>
      </c>
      <c r="E37" s="7" t="s">
        <v>99</v>
      </c>
      <c r="F37" s="6"/>
      <c r="G37" s="67">
        <f t="shared" si="0"/>
        <v>33</v>
      </c>
      <c r="H37" s="67">
        <f t="shared" si="1"/>
        <v>161</v>
      </c>
      <c r="I37" s="67">
        <f t="shared" si="2"/>
        <v>4</v>
      </c>
      <c r="J37" s="67">
        <f t="shared" si="3"/>
        <v>1</v>
      </c>
      <c r="K37" s="68">
        <f t="shared" si="4"/>
        <v>390.52</v>
      </c>
      <c r="L37" s="52">
        <v>83.57</v>
      </c>
      <c r="M37" s="6">
        <v>1</v>
      </c>
      <c r="N37" s="32"/>
      <c r="O37" s="32"/>
      <c r="P37" s="39">
        <f t="shared" si="5"/>
        <v>88.57</v>
      </c>
      <c r="Q37" s="56">
        <f>IF(P37="",Default_Rank_Score,RANK(P37,P$4:P$42,1))</f>
        <v>34</v>
      </c>
      <c r="R37" s="52">
        <v>75.430000000000007</v>
      </c>
      <c r="S37" s="6">
        <v>0</v>
      </c>
      <c r="T37" s="32"/>
      <c r="U37" s="32"/>
      <c r="V37" s="39">
        <f t="shared" si="6"/>
        <v>75.430000000000007</v>
      </c>
      <c r="W37" s="58">
        <f>IF(V37="",Default_Rank_Score,RANK(V37,V$4:V$42,1))</f>
        <v>30</v>
      </c>
      <c r="X37" s="52">
        <v>64.069999999999993</v>
      </c>
      <c r="Y37" s="6">
        <v>0</v>
      </c>
      <c r="Z37" s="32"/>
      <c r="AA37" s="32"/>
      <c r="AB37" s="39">
        <f t="shared" si="7"/>
        <v>64.069999999999993</v>
      </c>
      <c r="AC37" s="58">
        <f>IF(AB37="",Default_Rank_Score,RANK(AB37,AB$4:AB$42,1))</f>
        <v>31</v>
      </c>
      <c r="AD37" s="52">
        <v>81.540000000000006</v>
      </c>
      <c r="AE37" s="6">
        <v>0</v>
      </c>
      <c r="AF37" s="32"/>
      <c r="AG37" s="32"/>
      <c r="AH37" s="39">
        <f t="shared" si="8"/>
        <v>81.540000000000006</v>
      </c>
      <c r="AI37" s="58">
        <f>IF(AH37="",Default_Rank_Score,RANK(AH37,AH$4:AH$42,1))</f>
        <v>33</v>
      </c>
      <c r="AJ37" s="52">
        <v>80.91</v>
      </c>
      <c r="AK37" s="6">
        <v>0</v>
      </c>
      <c r="AL37" s="32"/>
      <c r="AM37" s="32"/>
      <c r="AN37" s="39">
        <f t="shared" si="9"/>
        <v>80.91</v>
      </c>
      <c r="AO37" s="12">
        <f>IF(AN37="",Default_Rank_Score,RANK(AN37,AN$4:AN$42,1))</f>
        <v>33</v>
      </c>
      <c r="AP37" s="12" t="e">
        <f>IF(#REF!="",Default_Rank_Score,RANK(#REF!,#REF!,1))</f>
        <v>#REF!</v>
      </c>
      <c r="AQ37" s="12" t="e">
        <f>IF(#REF!="",Default_Rank_Score,RANK(#REF!,#REF!,1))</f>
        <v>#REF!</v>
      </c>
    </row>
    <row r="38" spans="1:43" s="11" customFormat="1" x14ac:dyDescent="0.15">
      <c r="A38" s="62" t="s">
        <v>79</v>
      </c>
      <c r="B38" s="2"/>
      <c r="C38" s="1"/>
      <c r="D38" s="3">
        <v>2</v>
      </c>
      <c r="E38" s="7" t="s">
        <v>47</v>
      </c>
      <c r="F38" s="6"/>
      <c r="G38" s="67">
        <f t="shared" si="0"/>
        <v>34</v>
      </c>
      <c r="H38" s="67">
        <f t="shared" si="1"/>
        <v>156</v>
      </c>
      <c r="I38" s="67">
        <f t="shared" si="2"/>
        <v>1</v>
      </c>
      <c r="J38" s="67">
        <f t="shared" si="3"/>
        <v>10</v>
      </c>
      <c r="K38" s="68">
        <f t="shared" si="4"/>
        <v>408.26000000000005</v>
      </c>
      <c r="L38" s="52">
        <v>62.92</v>
      </c>
      <c r="M38" s="6">
        <v>2</v>
      </c>
      <c r="N38" s="32">
        <v>1</v>
      </c>
      <c r="O38" s="32"/>
      <c r="P38" s="39">
        <f t="shared" si="5"/>
        <v>82.92</v>
      </c>
      <c r="Q38" s="56">
        <f>IF(P38="",Default_Rank_Score,RANK(P38,P$4:P$42,1))</f>
        <v>31</v>
      </c>
      <c r="R38" s="52">
        <v>59.75</v>
      </c>
      <c r="S38" s="6">
        <v>2</v>
      </c>
      <c r="T38" s="32"/>
      <c r="U38" s="32"/>
      <c r="V38" s="39">
        <f t="shared" si="6"/>
        <v>69.75</v>
      </c>
      <c r="W38" s="58">
        <f>IF(V38="",Default_Rank_Score,RANK(V38,V$4:V$42,1))</f>
        <v>27</v>
      </c>
      <c r="X38" s="52">
        <v>67.400000000000006</v>
      </c>
      <c r="Y38" s="69">
        <v>0</v>
      </c>
      <c r="Z38" s="32"/>
      <c r="AA38" s="32"/>
      <c r="AB38" s="39">
        <f t="shared" si="7"/>
        <v>67.400000000000006</v>
      </c>
      <c r="AC38" s="58">
        <f>IF(AB38="",Default_Rank_Score,RANK(AB38,AB$4:AB$42,1))</f>
        <v>33</v>
      </c>
      <c r="AD38" s="52">
        <v>84.77</v>
      </c>
      <c r="AE38" s="6">
        <v>5</v>
      </c>
      <c r="AF38" s="32">
        <v>1</v>
      </c>
      <c r="AG38" s="32"/>
      <c r="AH38" s="39">
        <f t="shared" si="8"/>
        <v>119.77</v>
      </c>
      <c r="AI38" s="58">
        <f>IF(AH38="",Default_Rank_Score,RANK(AH38,AH$4:AH$42,1))</f>
        <v>36</v>
      </c>
      <c r="AJ38" s="52">
        <v>63.42</v>
      </c>
      <c r="AK38" s="6">
        <v>1</v>
      </c>
      <c r="AL38" s="32"/>
      <c r="AM38" s="32"/>
      <c r="AN38" s="39">
        <f t="shared" si="9"/>
        <v>68.42</v>
      </c>
      <c r="AO38" s="12">
        <f>IF(AN38="",Default_Rank_Score,RANK(AN38,AN$4:AN$42,1))</f>
        <v>29</v>
      </c>
      <c r="AP38" s="12" t="e">
        <f>IF(#REF!="",Default_Rank_Score,RANK(#REF!,#REF!,1))</f>
        <v>#REF!</v>
      </c>
      <c r="AQ38" s="12" t="e">
        <f>IF(#REF!="",Default_Rank_Score,RANK(#REF!,#REF!,1))</f>
        <v>#REF!</v>
      </c>
    </row>
    <row r="39" spans="1:43" s="11" customFormat="1" x14ac:dyDescent="0.15">
      <c r="A39" s="62" t="s">
        <v>94</v>
      </c>
      <c r="B39" s="2"/>
      <c r="C39" s="1"/>
      <c r="D39" s="3">
        <v>3</v>
      </c>
      <c r="E39" s="7" t="s">
        <v>64</v>
      </c>
      <c r="F39" s="6"/>
      <c r="G39" s="67">
        <f t="shared" si="0"/>
        <v>35</v>
      </c>
      <c r="H39" s="67">
        <f t="shared" si="1"/>
        <v>164</v>
      </c>
      <c r="I39" s="67">
        <f t="shared" si="2"/>
        <v>1</v>
      </c>
      <c r="J39" s="67">
        <f t="shared" si="3"/>
        <v>7</v>
      </c>
      <c r="K39" s="68">
        <f t="shared" si="4"/>
        <v>434.31000000000006</v>
      </c>
      <c r="L39" s="52">
        <v>82</v>
      </c>
      <c r="M39" s="6">
        <v>0</v>
      </c>
      <c r="N39" s="32"/>
      <c r="O39" s="32"/>
      <c r="P39" s="39">
        <f t="shared" si="5"/>
        <v>82</v>
      </c>
      <c r="Q39" s="56">
        <f>IF(P39="",Default_Rank_Score,RANK(P39,P$4:P$42,1))</f>
        <v>29</v>
      </c>
      <c r="R39" s="52">
        <v>74.989999999999995</v>
      </c>
      <c r="S39" s="6">
        <v>1</v>
      </c>
      <c r="T39" s="32"/>
      <c r="U39" s="32"/>
      <c r="V39" s="39">
        <f t="shared" si="6"/>
        <v>79.989999999999995</v>
      </c>
      <c r="W39" s="58">
        <f>IF(V39="",Default_Rank_Score,RANK(V39,V$4:V$42,1))</f>
        <v>32</v>
      </c>
      <c r="X39" s="52">
        <v>68.2</v>
      </c>
      <c r="Y39" s="6">
        <v>3</v>
      </c>
      <c r="Z39" s="32">
        <v>1</v>
      </c>
      <c r="AA39" s="32"/>
      <c r="AB39" s="39">
        <f t="shared" si="7"/>
        <v>93.2</v>
      </c>
      <c r="AC39" s="58">
        <f>IF(AB39="",Default_Rank_Score,RANK(AB39,AB$4:AB$42,1))</f>
        <v>35</v>
      </c>
      <c r="AD39" s="52">
        <v>83.4</v>
      </c>
      <c r="AE39" s="6">
        <v>2</v>
      </c>
      <c r="AF39" s="32"/>
      <c r="AG39" s="32"/>
      <c r="AH39" s="39">
        <f t="shared" si="8"/>
        <v>93.4</v>
      </c>
      <c r="AI39" s="58">
        <f>IF(AH39="",Default_Rank_Score,RANK(AH39,AH$4:AH$42,1))</f>
        <v>34</v>
      </c>
      <c r="AJ39" s="52">
        <v>80.72</v>
      </c>
      <c r="AK39" s="6">
        <v>1</v>
      </c>
      <c r="AL39" s="32"/>
      <c r="AM39" s="32"/>
      <c r="AN39" s="39">
        <f t="shared" si="9"/>
        <v>85.72</v>
      </c>
      <c r="AO39" s="12">
        <f>IF(AN39="",Default_Rank_Score,RANK(AN39,AN$4:AN$42,1))</f>
        <v>34</v>
      </c>
      <c r="AP39" s="12" t="e">
        <f>IF(#REF!="",Default_Rank_Score,RANK(#REF!,#REF!,1))</f>
        <v>#REF!</v>
      </c>
      <c r="AQ39" s="12" t="e">
        <f>IF(#REF!="",Default_Rank_Score,RANK(#REF!,#REF!,1))</f>
        <v>#REF!</v>
      </c>
    </row>
    <row r="40" spans="1:43" s="11" customFormat="1" x14ac:dyDescent="0.15">
      <c r="A40" s="62" t="s">
        <v>74</v>
      </c>
      <c r="B40" s="2"/>
      <c r="C40" s="1"/>
      <c r="D40" s="3">
        <v>2</v>
      </c>
      <c r="E40" s="7" t="s">
        <v>64</v>
      </c>
      <c r="F40" s="6"/>
      <c r="G40" s="67">
        <f t="shared" si="0"/>
        <v>36</v>
      </c>
      <c r="H40" s="67">
        <f t="shared" si="1"/>
        <v>179</v>
      </c>
      <c r="I40" s="67">
        <f t="shared" si="2"/>
        <v>2</v>
      </c>
      <c r="J40" s="67">
        <f t="shared" si="3"/>
        <v>33</v>
      </c>
      <c r="K40" s="68">
        <f t="shared" si="4"/>
        <v>615</v>
      </c>
      <c r="L40" s="52">
        <v>122.48</v>
      </c>
      <c r="M40" s="6">
        <v>1</v>
      </c>
      <c r="N40" s="32"/>
      <c r="O40" s="32"/>
      <c r="P40" s="39">
        <f t="shared" si="5"/>
        <v>127.48</v>
      </c>
      <c r="Q40" s="56">
        <f>IF(P40="",Default_Rank_Score,RANK(P40,P$4:P$42,1))</f>
        <v>36</v>
      </c>
      <c r="R40" s="52">
        <v>94.44</v>
      </c>
      <c r="S40" s="6">
        <v>0</v>
      </c>
      <c r="T40" s="32"/>
      <c r="U40" s="32"/>
      <c r="V40" s="39">
        <f t="shared" si="6"/>
        <v>94.44</v>
      </c>
      <c r="W40" s="58">
        <f>IF(V40="",Default_Rank_Score,RANK(V40,V$4:V$42,1))</f>
        <v>36</v>
      </c>
      <c r="X40" s="52" t="s">
        <v>40</v>
      </c>
      <c r="Y40" s="6">
        <v>24</v>
      </c>
      <c r="Z40" s="32"/>
      <c r="AA40" s="32"/>
      <c r="AB40" s="39">
        <f t="shared" si="7"/>
        <v>140</v>
      </c>
      <c r="AC40" s="58">
        <f>IF(AB40="",Default_Rank_Score,RANK(AB40,AB$4:AB$42,1))</f>
        <v>36</v>
      </c>
      <c r="AD40" s="52">
        <v>99.18</v>
      </c>
      <c r="AE40" s="6">
        <v>0</v>
      </c>
      <c r="AF40" s="32"/>
      <c r="AG40" s="32"/>
      <c r="AH40" s="39">
        <f t="shared" si="8"/>
        <v>99.18</v>
      </c>
      <c r="AI40" s="58">
        <f>IF(AH40="",Default_Rank_Score,RANK(AH40,AH$4:AH$42,1))</f>
        <v>35</v>
      </c>
      <c r="AJ40" s="52">
        <v>113.9</v>
      </c>
      <c r="AK40" s="6">
        <v>8</v>
      </c>
      <c r="AL40" s="32"/>
      <c r="AM40" s="32"/>
      <c r="AN40" s="39">
        <f t="shared" si="9"/>
        <v>153.9</v>
      </c>
      <c r="AO40" s="12">
        <f>IF(AN40="",Default_Rank_Score,RANK(AN40,AN$4:AN$42,1))</f>
        <v>36</v>
      </c>
      <c r="AP40" s="12" t="e">
        <f>IF(#REF!="",Default_Rank_Score,RANK(#REF!,#REF!,1))</f>
        <v>#REF!</v>
      </c>
      <c r="AQ40" s="12" t="e">
        <f>IF(#REF!="",Default_Rank_Score,RANK(#REF!,#REF!,1))</f>
        <v>#REF!</v>
      </c>
    </row>
    <row r="41" spans="1:43" s="11" customFormat="1" x14ac:dyDescent="0.15">
      <c r="A41" s="62" t="s">
        <v>63</v>
      </c>
      <c r="B41" s="2"/>
      <c r="C41" s="1"/>
      <c r="D41" s="3">
        <v>2</v>
      </c>
      <c r="E41" s="7" t="s">
        <v>64</v>
      </c>
      <c r="F41" s="6"/>
      <c r="G41" s="67">
        <f t="shared" si="0"/>
        <v>37</v>
      </c>
      <c r="H41" s="67">
        <f t="shared" si="1"/>
        <v>185</v>
      </c>
      <c r="I41" s="67">
        <f t="shared" si="2"/>
        <v>1</v>
      </c>
      <c r="J41" s="67">
        <f t="shared" si="3"/>
        <v>8</v>
      </c>
      <c r="K41" s="68">
        <f t="shared" si="4"/>
        <v>929.48</v>
      </c>
      <c r="L41" s="52">
        <v>208.77</v>
      </c>
      <c r="M41" s="6">
        <v>1</v>
      </c>
      <c r="N41" s="32"/>
      <c r="O41" s="32"/>
      <c r="P41" s="39">
        <f t="shared" si="5"/>
        <v>213.77</v>
      </c>
      <c r="Q41" s="56">
        <f>IF(P41="",Default_Rank_Score,RANK(P41,P$4:P$42,1))</f>
        <v>37</v>
      </c>
      <c r="R41" s="52">
        <v>161.72</v>
      </c>
      <c r="S41" s="6">
        <v>4</v>
      </c>
      <c r="T41" s="32"/>
      <c r="U41" s="32"/>
      <c r="V41" s="39">
        <f t="shared" si="6"/>
        <v>181.72</v>
      </c>
      <c r="W41" s="58">
        <f>IF(V41="",Default_Rank_Score,RANK(V41,V$4:V$42,1))</f>
        <v>37</v>
      </c>
      <c r="X41" s="52">
        <v>188.5</v>
      </c>
      <c r="Y41" s="6">
        <v>0</v>
      </c>
      <c r="Z41" s="32"/>
      <c r="AA41" s="32"/>
      <c r="AB41" s="39">
        <f t="shared" si="7"/>
        <v>188.5</v>
      </c>
      <c r="AC41" s="58">
        <f>IF(AB41="",Default_Rank_Score,RANK(AB41,AB$4:AB$42,1))</f>
        <v>37</v>
      </c>
      <c r="AD41" s="52">
        <v>164.55</v>
      </c>
      <c r="AE41" s="6">
        <v>2</v>
      </c>
      <c r="AF41" s="32"/>
      <c r="AG41" s="32"/>
      <c r="AH41" s="39">
        <f t="shared" si="8"/>
        <v>174.55</v>
      </c>
      <c r="AI41" s="58">
        <f>IF(AH41="",Default_Rank_Score,RANK(AH41,AH$4:AH$42,1))</f>
        <v>37</v>
      </c>
      <c r="AJ41" s="52">
        <v>165.94</v>
      </c>
      <c r="AK41" s="6">
        <v>1</v>
      </c>
      <c r="AL41" s="32"/>
      <c r="AM41" s="32"/>
      <c r="AN41" s="39">
        <f t="shared" si="9"/>
        <v>170.94</v>
      </c>
      <c r="AO41" s="12">
        <f>IF(AN41="",Default_Rank_Score,RANK(AN41,AN$4:AN$42,1))</f>
        <v>37</v>
      </c>
      <c r="AP41" s="12" t="e">
        <f>IF(#REF!="",Default_Rank_Score,RANK(#REF!,#REF!,1))</f>
        <v>#REF!</v>
      </c>
      <c r="AQ41" s="12" t="e">
        <f>IF(#REF!="",Default_Rank_Score,RANK(#REF!,#REF!,1))</f>
        <v>#REF!</v>
      </c>
    </row>
    <row r="42" spans="1:43" s="27" customFormat="1" ht="14" thickBot="1" x14ac:dyDescent="0.2">
      <c r="A42" s="40" t="s">
        <v>26</v>
      </c>
      <c r="B42" s="41"/>
      <c r="C42" s="41"/>
      <c r="D42" s="41"/>
      <c r="E42" s="42"/>
      <c r="F42" s="43"/>
      <c r="G42" s="44"/>
      <c r="H42" s="44"/>
      <c r="I42" s="44"/>
      <c r="J42" s="44"/>
      <c r="K42" s="47"/>
      <c r="L42" s="53"/>
      <c r="M42" s="44"/>
      <c r="N42" s="44"/>
      <c r="O42" s="44"/>
      <c r="P42" s="45"/>
      <c r="Q42" s="57"/>
      <c r="R42" s="53"/>
      <c r="S42" s="44"/>
      <c r="T42" s="44"/>
      <c r="U42" s="44"/>
      <c r="V42" s="45"/>
      <c r="W42" s="57"/>
      <c r="X42" s="53"/>
      <c r="Y42" s="44"/>
      <c r="Z42" s="44"/>
      <c r="AA42" s="44"/>
      <c r="AB42" s="45"/>
      <c r="AC42" s="57"/>
      <c r="AD42" s="53"/>
      <c r="AE42" s="44"/>
      <c r="AF42" s="44"/>
      <c r="AG42" s="44"/>
      <c r="AH42" s="45"/>
      <c r="AI42" s="57"/>
      <c r="AJ42" s="53"/>
      <c r="AK42" s="44"/>
      <c r="AL42" s="44"/>
      <c r="AM42" s="44"/>
      <c r="AN42" s="45"/>
      <c r="AO42" s="26"/>
      <c r="AP42" s="26"/>
      <c r="AQ42" s="26"/>
    </row>
    <row r="43" spans="1:43" s="17" customFormat="1" x14ac:dyDescent="0.15">
      <c r="A43" s="17" t="s">
        <v>27</v>
      </c>
      <c r="E43" s="13"/>
      <c r="F43" s="5"/>
      <c r="G43" s="15"/>
      <c r="H43" s="15"/>
      <c r="I43" s="15"/>
      <c r="J43" s="15"/>
      <c r="K43" s="15"/>
      <c r="L43" s="16">
        <v>200</v>
      </c>
      <c r="M43" s="15"/>
      <c r="N43" s="15"/>
      <c r="O43" s="15"/>
      <c r="P43" s="16"/>
      <c r="Q43" s="15"/>
      <c r="R43" s="16">
        <v>200</v>
      </c>
      <c r="S43" s="15"/>
      <c r="T43" s="15"/>
      <c r="U43" s="15"/>
      <c r="V43" s="16"/>
      <c r="W43" s="15"/>
      <c r="X43" s="16">
        <v>200</v>
      </c>
      <c r="Y43" s="15"/>
      <c r="Z43" s="15"/>
      <c r="AA43" s="15"/>
      <c r="AB43" s="16"/>
      <c r="AC43" s="15"/>
      <c r="AD43" s="16">
        <v>200</v>
      </c>
      <c r="AE43" s="15"/>
      <c r="AF43" s="15"/>
      <c r="AG43" s="15"/>
      <c r="AH43" s="16"/>
      <c r="AI43" s="15"/>
      <c r="AJ43" s="16">
        <v>200</v>
      </c>
      <c r="AK43" s="15"/>
      <c r="AL43" s="15"/>
      <c r="AM43" s="15"/>
      <c r="AN43" s="16"/>
      <c r="AO43" s="15"/>
      <c r="AP43" s="15"/>
      <c r="AQ43" s="15"/>
    </row>
    <row r="44" spans="1:43" s="17" customFormat="1" x14ac:dyDescent="0.15">
      <c r="A44" s="4" t="s">
        <v>28</v>
      </c>
      <c r="B44" s="4"/>
      <c r="C44" s="4"/>
      <c r="D44" s="4"/>
      <c r="E44" s="13"/>
      <c r="F44" s="5"/>
      <c r="G44" s="15"/>
      <c r="H44" s="15"/>
      <c r="I44" s="15"/>
      <c r="J44" s="15"/>
      <c r="K44" s="15"/>
      <c r="L44" s="16">
        <v>20</v>
      </c>
      <c r="M44" s="15"/>
      <c r="N44" s="15"/>
      <c r="O44" s="15"/>
      <c r="P44" s="16"/>
      <c r="Q44" s="15"/>
      <c r="R44" s="16">
        <v>20</v>
      </c>
      <c r="S44" s="15"/>
      <c r="T44" s="15"/>
      <c r="U44" s="15"/>
      <c r="V44" s="16"/>
      <c r="W44" s="15"/>
      <c r="X44" s="16">
        <v>20</v>
      </c>
      <c r="Y44" s="15"/>
      <c r="Z44" s="15"/>
      <c r="AA44" s="15"/>
      <c r="AB44" s="16"/>
      <c r="AC44" s="15"/>
      <c r="AD44" s="16">
        <v>20</v>
      </c>
      <c r="AE44" s="15"/>
      <c r="AF44" s="15"/>
      <c r="AG44" s="15"/>
      <c r="AH44" s="16"/>
      <c r="AI44" s="15"/>
      <c r="AJ44" s="16">
        <v>20</v>
      </c>
      <c r="AK44" s="15"/>
      <c r="AL44" s="15"/>
      <c r="AM44" s="15"/>
      <c r="AN44" s="16"/>
      <c r="AO44" s="15"/>
      <c r="AP44" s="15"/>
      <c r="AQ44" s="15"/>
    </row>
    <row r="45" spans="1:43" s="17" customFormat="1" x14ac:dyDescent="0.15">
      <c r="A45" s="4" t="s">
        <v>29</v>
      </c>
      <c r="B45" s="4"/>
      <c r="C45" s="4"/>
      <c r="D45" s="4"/>
      <c r="E45" s="13"/>
      <c r="F45" s="5"/>
      <c r="G45" s="15"/>
      <c r="H45" s="15"/>
      <c r="I45" s="15"/>
      <c r="J45" s="15"/>
      <c r="K45" s="15"/>
      <c r="L45" s="16">
        <f>MIN(L4:L42)</f>
        <v>22.11</v>
      </c>
      <c r="M45" s="15"/>
      <c r="N45" s="15"/>
      <c r="O45" s="15"/>
      <c r="P45" s="16">
        <f>MIN(P4:P42)</f>
        <v>27.11</v>
      </c>
      <c r="Q45" s="15"/>
      <c r="R45" s="16">
        <f>MIN(R4:R42)</f>
        <v>17</v>
      </c>
      <c r="S45" s="15"/>
      <c r="T45" s="15"/>
      <c r="U45" s="15"/>
      <c r="V45" s="16">
        <f>MIN(V4:V42)</f>
        <v>17</v>
      </c>
      <c r="W45" s="15"/>
      <c r="X45" s="16">
        <f>MIN(X4:X42)</f>
        <v>13.37</v>
      </c>
      <c r="Y45" s="15"/>
      <c r="Z45" s="15"/>
      <c r="AA45" s="15"/>
      <c r="AB45" s="16">
        <f>MIN(AB4:AB42)</f>
        <v>13.37</v>
      </c>
      <c r="AC45" s="15"/>
      <c r="AD45" s="16">
        <f>MIN(AD4:AD42)</f>
        <v>19.27</v>
      </c>
      <c r="AE45" s="15"/>
      <c r="AF45" s="15"/>
      <c r="AG45" s="15"/>
      <c r="AH45" s="16">
        <f>MIN(AH4:AH42)</f>
        <v>19.27</v>
      </c>
      <c r="AI45" s="15"/>
      <c r="AJ45" s="16">
        <f>MIN(AJ4:AJ42)</f>
        <v>18.920000000000002</v>
      </c>
      <c r="AK45" s="15"/>
      <c r="AL45" s="15"/>
      <c r="AM45" s="15"/>
      <c r="AN45" s="16">
        <f>MIN(AN4:AN42)</f>
        <v>18.920000000000002</v>
      </c>
      <c r="AO45" s="15"/>
      <c r="AP45" s="15"/>
      <c r="AQ45" s="15"/>
    </row>
    <row r="46" spans="1:43" s="17" customFormat="1" x14ac:dyDescent="0.15">
      <c r="A46" s="4" t="s">
        <v>30</v>
      </c>
      <c r="B46" s="4"/>
      <c r="C46" s="4"/>
      <c r="D46" s="4"/>
      <c r="E46" s="13"/>
      <c r="F46" s="5"/>
      <c r="G46" s="15"/>
      <c r="H46" s="15"/>
      <c r="I46" s="15"/>
      <c r="J46" s="15"/>
      <c r="K46" s="15"/>
      <c r="L46" s="16">
        <f>MAX(L4:L42)</f>
        <v>208.77</v>
      </c>
      <c r="M46" s="15"/>
      <c r="N46" s="15"/>
      <c r="O46" s="15"/>
      <c r="P46" s="16">
        <f>MAX(P4:P42)</f>
        <v>213.77</v>
      </c>
      <c r="Q46" s="15"/>
      <c r="R46" s="16">
        <f>MAX(R4:R42)</f>
        <v>161.72</v>
      </c>
      <c r="S46" s="15"/>
      <c r="T46" s="15"/>
      <c r="U46" s="15"/>
      <c r="V46" s="16">
        <f>MAX(V4:V42)</f>
        <v>181.72</v>
      </c>
      <c r="W46" s="15"/>
      <c r="X46" s="16">
        <f>MAX(X4:X42)</f>
        <v>188.5</v>
      </c>
      <c r="Y46" s="15"/>
      <c r="Z46" s="15"/>
      <c r="AA46" s="15"/>
      <c r="AB46" s="16">
        <f>MAX(AB4:AB42)</f>
        <v>188.5</v>
      </c>
      <c r="AC46" s="15"/>
      <c r="AD46" s="16">
        <f>MAX(AD4:AD42)</f>
        <v>164.55</v>
      </c>
      <c r="AE46" s="15"/>
      <c r="AF46" s="15"/>
      <c r="AG46" s="15"/>
      <c r="AH46" s="16">
        <f>MAX(AH4:AH42)</f>
        <v>174.55</v>
      </c>
      <c r="AI46" s="15"/>
      <c r="AJ46" s="16">
        <f>MAX(AJ4:AJ42)</f>
        <v>165.94</v>
      </c>
      <c r="AK46" s="15"/>
      <c r="AL46" s="15"/>
      <c r="AM46" s="15"/>
      <c r="AN46" s="16">
        <f>MAX(AN4:AN42)</f>
        <v>170.94</v>
      </c>
      <c r="AO46" s="15"/>
      <c r="AP46" s="15"/>
      <c r="AQ46" s="15"/>
    </row>
    <row r="47" spans="1:43" s="17" customFormat="1" x14ac:dyDescent="0.15">
      <c r="A47" s="4" t="s">
        <v>31</v>
      </c>
      <c r="B47" s="4"/>
      <c r="C47" s="4"/>
      <c r="D47" s="4"/>
      <c r="E47" s="13"/>
      <c r="F47" s="5"/>
      <c r="G47" s="15"/>
      <c r="H47" s="15"/>
      <c r="I47" s="15"/>
      <c r="J47" s="15"/>
      <c r="K47" s="15"/>
      <c r="L47" s="16">
        <f>AVERAGE(L4:L42)</f>
        <v>56.290000000000013</v>
      </c>
      <c r="M47" s="15"/>
      <c r="N47" s="15"/>
      <c r="O47" s="15"/>
      <c r="P47" s="16">
        <f>AVERAGE(P4:P42)</f>
        <v>62.641351351351339</v>
      </c>
      <c r="Q47" s="15"/>
      <c r="R47" s="16">
        <f>AVERAGE(R4:R42)</f>
        <v>49.180000000000007</v>
      </c>
      <c r="S47" s="15"/>
      <c r="T47" s="15"/>
      <c r="U47" s="15"/>
      <c r="V47" s="16">
        <f>AVERAGE(V4:V42)</f>
        <v>54.855675675675677</v>
      </c>
      <c r="W47" s="15"/>
      <c r="X47" s="16">
        <f>AVERAGE(X4:X42)</f>
        <v>39.787222222222219</v>
      </c>
      <c r="Y47" s="15"/>
      <c r="Z47" s="15"/>
      <c r="AA47" s="15"/>
      <c r="AB47" s="16">
        <f>AVERAGE(AB4:AB42)</f>
        <v>45.73891891891892</v>
      </c>
      <c r="AC47" s="15"/>
      <c r="AD47" s="16">
        <f>AVERAGE(AD4:AD42)</f>
        <v>49.134864864864859</v>
      </c>
      <c r="AE47" s="15"/>
      <c r="AF47" s="15"/>
      <c r="AG47" s="15"/>
      <c r="AH47" s="16">
        <f>AVERAGE(AH4:AH42)</f>
        <v>54.269999999999996</v>
      </c>
      <c r="AI47" s="15"/>
      <c r="AJ47" s="16">
        <f>AVERAGE(AJ4:AJ42)</f>
        <v>52.098108108108114</v>
      </c>
      <c r="AK47" s="15"/>
      <c r="AL47" s="15"/>
      <c r="AM47" s="15"/>
      <c r="AN47" s="16">
        <f>AVERAGE(AN4:AN42)</f>
        <v>57.368378378378395</v>
      </c>
      <c r="AO47" s="15"/>
      <c r="AP47" s="15"/>
      <c r="AQ47" s="15"/>
    </row>
    <row r="48" spans="1:43" s="17" customFormat="1" x14ac:dyDescent="0.15">
      <c r="A48" s="4" t="s">
        <v>32</v>
      </c>
      <c r="B48" s="4"/>
      <c r="C48" s="4"/>
      <c r="D48" s="4"/>
      <c r="E48" s="13"/>
      <c r="F48" s="5"/>
      <c r="G48" s="15"/>
      <c r="H48" s="15"/>
      <c r="I48" s="15"/>
      <c r="J48" s="15"/>
      <c r="K48" s="15"/>
      <c r="L48" s="16">
        <f>STDEV(L4:L42)</f>
        <v>32.304814828615086</v>
      </c>
      <c r="M48" s="15"/>
      <c r="N48" s="15"/>
      <c r="O48" s="15"/>
      <c r="P48" s="16">
        <f>STDEV(M4:P42)</f>
        <v>38.905507448661282</v>
      </c>
      <c r="Q48" s="15"/>
      <c r="R48" s="16">
        <f>STDEV(R4:R42)</f>
        <v>27.553543127679397</v>
      </c>
      <c r="S48" s="15"/>
      <c r="T48" s="15"/>
      <c r="U48" s="15"/>
      <c r="V48" s="16">
        <f>STDEV(S4:V42)</f>
        <v>33.862833639521405</v>
      </c>
      <c r="W48" s="15"/>
      <c r="X48" s="16">
        <f>STDEV(X4:X42)</f>
        <v>29.841354489663807</v>
      </c>
      <c r="Y48" s="15"/>
      <c r="Z48" s="15"/>
      <c r="AA48" s="15"/>
      <c r="AB48" s="16">
        <f>STDEV(Y4:AB42)</f>
        <v>32.870759876936489</v>
      </c>
      <c r="AC48" s="15"/>
      <c r="AD48" s="16">
        <f>STDEV(AD4:AD42)</f>
        <v>27.603131527421322</v>
      </c>
      <c r="AE48" s="15"/>
      <c r="AF48" s="15"/>
      <c r="AG48" s="15"/>
      <c r="AH48" s="16">
        <f>STDEV(AE4:AH42)</f>
        <v>34.172063801641123</v>
      </c>
      <c r="AI48" s="15"/>
      <c r="AJ48" s="16">
        <f>STDEV(AJ4:AJ42)</f>
        <v>27.667981177390445</v>
      </c>
      <c r="AK48" s="15"/>
      <c r="AL48" s="15"/>
      <c r="AM48" s="15"/>
      <c r="AN48" s="16">
        <f>STDEV(AK4:AN42)</f>
        <v>36.12989377963838</v>
      </c>
      <c r="AO48" s="15"/>
      <c r="AP48" s="15"/>
      <c r="AQ48" s="15"/>
    </row>
    <row r="49" spans="1:43" s="17" customFormat="1" x14ac:dyDescent="0.15">
      <c r="A49" s="4" t="s">
        <v>33</v>
      </c>
      <c r="B49" s="4"/>
      <c r="C49" s="4"/>
      <c r="D49" s="4"/>
      <c r="E49" s="13"/>
      <c r="F49" s="5"/>
      <c r="G49" s="15"/>
      <c r="H49" s="15"/>
      <c r="I49" s="15"/>
      <c r="J49" s="15"/>
      <c r="K49" s="15"/>
      <c r="L49" s="16"/>
      <c r="M49" s="15">
        <f>MAX(M4:M42)</f>
        <v>8</v>
      </c>
      <c r="N49" s="15"/>
      <c r="O49" s="15"/>
      <c r="P49" s="16"/>
      <c r="Q49" s="15"/>
      <c r="R49" s="16"/>
      <c r="S49" s="15">
        <f>MAX(S4:S42)</f>
        <v>6</v>
      </c>
      <c r="T49" s="15"/>
      <c r="U49" s="15"/>
      <c r="V49" s="16"/>
      <c r="W49" s="15"/>
      <c r="X49" s="16"/>
      <c r="Y49" s="15">
        <f>MAX(Y4:Y42)</f>
        <v>24</v>
      </c>
      <c r="Z49" s="15"/>
      <c r="AA49" s="15"/>
      <c r="AB49" s="16"/>
      <c r="AC49" s="15"/>
      <c r="AD49" s="16"/>
      <c r="AE49" s="15">
        <f>MAX(AE4:AE42)</f>
        <v>5</v>
      </c>
      <c r="AF49" s="15"/>
      <c r="AG49" s="15"/>
      <c r="AH49" s="16"/>
      <c r="AI49" s="15"/>
      <c r="AJ49" s="16"/>
      <c r="AK49" s="15">
        <f>MAX(AK4:AK42)</f>
        <v>8</v>
      </c>
      <c r="AL49" s="15"/>
      <c r="AM49" s="15"/>
      <c r="AN49" s="16"/>
      <c r="AO49" s="15"/>
      <c r="AP49" s="15"/>
      <c r="AQ49" s="15"/>
    </row>
    <row r="50" spans="1:43" s="17" customFormat="1" x14ac:dyDescent="0.15">
      <c r="A50" s="4" t="s">
        <v>34</v>
      </c>
      <c r="B50" s="4"/>
      <c r="C50" s="4"/>
      <c r="D50" s="4"/>
      <c r="E50" s="13"/>
      <c r="F50" s="5"/>
      <c r="G50" s="15"/>
      <c r="H50" s="15"/>
      <c r="I50" s="15"/>
      <c r="J50" s="15"/>
      <c r="K50" s="15"/>
      <c r="L50" s="16"/>
      <c r="M50" s="15">
        <f>AVERAGE(M4:M42)</f>
        <v>1.2162162162162162</v>
      </c>
      <c r="N50" s="15"/>
      <c r="O50" s="15"/>
      <c r="P50" s="16"/>
      <c r="Q50" s="15"/>
      <c r="R50" s="16"/>
      <c r="S50" s="15">
        <f>AVERAGE(S4:S42)</f>
        <v>1</v>
      </c>
      <c r="T50" s="15"/>
      <c r="U50" s="15"/>
      <c r="V50" s="16"/>
      <c r="W50" s="15"/>
      <c r="X50" s="16"/>
      <c r="Y50" s="15">
        <f>AVERAGE(Y4:Y42)</f>
        <v>1.1351351351351351</v>
      </c>
      <c r="Z50" s="15"/>
      <c r="AA50" s="15"/>
      <c r="AB50" s="16"/>
      <c r="AC50" s="15"/>
      <c r="AD50" s="16"/>
      <c r="AE50" s="15">
        <f>AVERAGE(AE4:AE42)</f>
        <v>0.86486486486486491</v>
      </c>
      <c r="AF50" s="15"/>
      <c r="AG50" s="15"/>
      <c r="AH50" s="16"/>
      <c r="AI50" s="15"/>
      <c r="AJ50" s="16"/>
      <c r="AK50" s="15">
        <f>AVERAGE(AK4:AK42)</f>
        <v>1.0540540540540539</v>
      </c>
      <c r="AL50" s="15"/>
      <c r="AM50" s="15"/>
      <c r="AN50" s="16"/>
      <c r="AO50" s="15"/>
      <c r="AP50" s="15"/>
      <c r="AQ50" s="15"/>
    </row>
    <row r="51" spans="1:43" s="17" customFormat="1" x14ac:dyDescent="0.15">
      <c r="A51" s="4" t="s">
        <v>35</v>
      </c>
      <c r="B51" s="4"/>
      <c r="C51" s="4"/>
      <c r="D51" s="4"/>
      <c r="F51" s="5"/>
      <c r="G51" s="15">
        <v>0</v>
      </c>
      <c r="H51" s="15"/>
      <c r="I51" s="15"/>
      <c r="J51" s="15"/>
      <c r="K51" s="15"/>
      <c r="L51" s="16"/>
      <c r="M51" s="15" t="s">
        <v>36</v>
      </c>
      <c r="N51" s="15"/>
      <c r="O51" s="15" t="s">
        <v>37</v>
      </c>
      <c r="P51" s="16" t="s">
        <v>38</v>
      </c>
      <c r="Q51" s="15"/>
      <c r="R51" s="16"/>
      <c r="S51" s="15" t="s">
        <v>36</v>
      </c>
      <c r="T51" s="15"/>
      <c r="U51" s="15" t="s">
        <v>37</v>
      </c>
      <c r="V51" s="16" t="s">
        <v>38</v>
      </c>
      <c r="W51" s="15"/>
      <c r="X51" s="16"/>
      <c r="Y51" s="15" t="s">
        <v>36</v>
      </c>
      <c r="Z51" s="15"/>
      <c r="AA51" s="15" t="s">
        <v>37</v>
      </c>
      <c r="AB51" s="16" t="s">
        <v>38</v>
      </c>
      <c r="AC51" s="15"/>
      <c r="AD51" s="16"/>
      <c r="AE51" s="15" t="s">
        <v>36</v>
      </c>
      <c r="AF51" s="15"/>
      <c r="AG51" s="15" t="s">
        <v>37</v>
      </c>
      <c r="AH51" s="16" t="s">
        <v>38</v>
      </c>
      <c r="AI51" s="15"/>
      <c r="AJ51" s="16"/>
      <c r="AK51" s="15" t="s">
        <v>36</v>
      </c>
      <c r="AL51" s="15"/>
      <c r="AM51" s="15" t="s">
        <v>37</v>
      </c>
      <c r="AN51" s="16" t="s">
        <v>38</v>
      </c>
      <c r="AO51" s="15"/>
      <c r="AP51" s="15"/>
      <c r="AQ51" s="5"/>
    </row>
    <row r="52" spans="1:43" x14ac:dyDescent="0.15">
      <c r="A52" s="18" t="s">
        <v>39</v>
      </c>
      <c r="P52" s="23">
        <f>P2*5+30</f>
        <v>150</v>
      </c>
      <c r="V52" s="23">
        <f>V2*5+30</f>
        <v>140</v>
      </c>
      <c r="AB52" s="23">
        <f>AB2*5+30</f>
        <v>140</v>
      </c>
      <c r="AH52" s="23">
        <f>AH2*5+30</f>
        <v>150</v>
      </c>
      <c r="AN52" s="23">
        <f>AN2*5+30</f>
        <v>160</v>
      </c>
    </row>
  </sheetData>
  <sheetProtection insertRows="0" deleteRows="0" selectLockedCells="1" sort="0"/>
  <sortState ref="A5:AQ41">
    <sortCondition ref="K5:K41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conditionalFormatting sqref="N5:N41">
    <cfRule type="cellIs" dxfId="11" priority="4" operator="equal">
      <formula>1</formula>
    </cfRule>
  </conditionalFormatting>
  <conditionalFormatting sqref="T5:T41">
    <cfRule type="cellIs" dxfId="10" priority="3" operator="equal">
      <formula>1</formula>
    </cfRule>
  </conditionalFormatting>
  <conditionalFormatting sqref="AF5:AF41">
    <cfRule type="cellIs" dxfId="9" priority="2" operator="equal">
      <formula>1</formula>
    </cfRule>
  </conditionalFormatting>
  <conditionalFormatting sqref="AL5:AL41">
    <cfRule type="cellIs" dxfId="8" priority="1" operator="equal">
      <formula>1</formula>
    </cfRule>
  </conditionalFormatting>
  <dataValidations count="4">
    <dataValidation type="whole" allowBlank="1" showErrorMessage="1" errorTitle="Must be 0 or 1" error="You either have a procedural penanty or not._x000d_Legal Values are 0 or 1." sqref="T5:U41 Z5:AA41 AF5:AG41 AL5:AM41 N5:O41" xr:uid="{7489C543-5AA5-E643-96AF-97D36BB90B6D}">
      <formula1>0</formula1>
      <formula2>1</formula2>
    </dataValidation>
    <dataValidation type="decimal" errorStyle="warning" allowBlank="1" showErrorMessage="1" errorTitle="That's a lot of misses" error="It's unusual to miss more than 10" sqref="S5:S41 AE5:AE41 Y5:Y41 AK5:AK41 M5:M41" xr:uid="{A36EC912-4410-DD45-94BA-4419027FD391}">
      <formula1>0</formula1>
      <formula2>10</formula2>
    </dataValidation>
    <dataValidation type="decimal" errorStyle="warning" allowBlank="1" errorTitle="New Max or Min" error="Please verify your data" sqref="R5:R41 X5:X41 AJ5:AJ41 AD5:AD41" xr:uid="{6FC57FA3-0300-0B45-AA63-A28EE0A1EE06}">
      <formula1>#REF!</formula1>
      <formula2>#REF!</formula2>
    </dataValidation>
    <dataValidation allowBlank="1" showInputMessage="1" sqref="L1 L3:L1048576" xr:uid="{5FF805F4-D21D-8542-8E9F-DEC4146754A6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42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EBE0-076A-0447-AEF1-CC0CC174FB26}">
  <sheetPr>
    <pageSetUpPr fitToPage="1"/>
  </sheetPr>
  <dimension ref="A1:AQ52"/>
  <sheetViews>
    <sheetView zoomScale="120" zoomScaleNormal="120" workbookViewId="0">
      <selection activeCell="A38" sqref="A38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83" t="s">
        <v>0</v>
      </c>
      <c r="B1" s="84"/>
      <c r="C1" s="84"/>
      <c r="D1" s="84"/>
      <c r="E1" s="85"/>
      <c r="F1" s="86" t="s">
        <v>1</v>
      </c>
      <c r="G1" s="87"/>
      <c r="H1" s="87"/>
      <c r="I1" s="87"/>
      <c r="J1" s="87"/>
      <c r="K1" s="88"/>
      <c r="L1" s="77" t="s">
        <v>2</v>
      </c>
      <c r="M1" s="78"/>
      <c r="N1" s="78"/>
      <c r="O1" s="78"/>
      <c r="P1" s="48" t="s">
        <v>3</v>
      </c>
      <c r="Q1" s="8"/>
      <c r="R1" s="77" t="s">
        <v>4</v>
      </c>
      <c r="S1" s="78"/>
      <c r="T1" s="78"/>
      <c r="U1" s="78"/>
      <c r="V1" s="48" t="s">
        <v>3</v>
      </c>
      <c r="W1" s="8"/>
      <c r="X1" s="77" t="s">
        <v>5</v>
      </c>
      <c r="Y1" s="78"/>
      <c r="Z1" s="78"/>
      <c r="AA1" s="78"/>
      <c r="AB1" s="48" t="s">
        <v>3</v>
      </c>
      <c r="AC1" s="8"/>
      <c r="AD1" s="77" t="s">
        <v>6</v>
      </c>
      <c r="AE1" s="78"/>
      <c r="AF1" s="78"/>
      <c r="AG1" s="78"/>
      <c r="AH1" s="48" t="s">
        <v>3</v>
      </c>
      <c r="AI1" s="8"/>
      <c r="AJ1" s="77" t="s">
        <v>7</v>
      </c>
      <c r="AK1" s="78"/>
      <c r="AL1" s="78"/>
      <c r="AM1" s="78"/>
      <c r="AN1" s="48" t="s">
        <v>3</v>
      </c>
      <c r="AO1" s="8"/>
      <c r="AP1" s="8"/>
      <c r="AQ1" s="8"/>
    </row>
    <row r="2" spans="1:43" s="9" customFormat="1" ht="12.75" customHeight="1" thickBot="1" x14ac:dyDescent="0.2">
      <c r="A2" s="79" t="s">
        <v>8</v>
      </c>
      <c r="B2" s="80"/>
      <c r="C2" s="80"/>
      <c r="D2" s="80"/>
      <c r="E2" s="63"/>
      <c r="F2" s="89"/>
      <c r="G2" s="90"/>
      <c r="H2" s="90"/>
      <c r="I2" s="90"/>
      <c r="J2" s="90"/>
      <c r="K2" s="91"/>
      <c r="L2" s="81" t="s">
        <v>54</v>
      </c>
      <c r="M2" s="82"/>
      <c r="N2" s="82"/>
      <c r="O2" s="82"/>
      <c r="P2" s="49">
        <v>24</v>
      </c>
      <c r="Q2" s="14"/>
      <c r="R2" s="81" t="s">
        <v>58</v>
      </c>
      <c r="S2" s="82"/>
      <c r="T2" s="82"/>
      <c r="U2" s="82"/>
      <c r="V2" s="49">
        <v>22</v>
      </c>
      <c r="W2" s="14"/>
      <c r="X2" s="81" t="s">
        <v>55</v>
      </c>
      <c r="Y2" s="82"/>
      <c r="Z2" s="82"/>
      <c r="AA2" s="82"/>
      <c r="AB2" s="49">
        <v>22</v>
      </c>
      <c r="AC2" s="14"/>
      <c r="AD2" s="81" t="s">
        <v>56</v>
      </c>
      <c r="AE2" s="82"/>
      <c r="AF2" s="82"/>
      <c r="AG2" s="82"/>
      <c r="AH2" s="49">
        <v>24</v>
      </c>
      <c r="AI2" s="14"/>
      <c r="AJ2" s="81" t="s">
        <v>57</v>
      </c>
      <c r="AK2" s="82"/>
      <c r="AL2" s="82"/>
      <c r="AM2" s="82"/>
      <c r="AN2" s="49">
        <v>26</v>
      </c>
      <c r="AO2" s="14"/>
      <c r="AP2" s="14"/>
      <c r="AQ2" s="8"/>
    </row>
    <row r="3" spans="1:43" s="24" customFormat="1" ht="78" customHeight="1" x14ac:dyDescent="0.15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15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71" t="s">
        <v>68</v>
      </c>
      <c r="B5" s="72"/>
      <c r="C5" s="73"/>
      <c r="D5" s="74">
        <v>2</v>
      </c>
      <c r="E5" s="75" t="s">
        <v>47</v>
      </c>
      <c r="F5" s="6"/>
      <c r="G5" s="67">
        <f t="shared" ref="G5:G41" si="0">RANK(K5,K$4:K$42,1)</f>
        <v>12</v>
      </c>
      <c r="H5" s="67">
        <f t="shared" ref="H5:H41" si="1">Q5+W5+AC5+AI5+AO5</f>
        <v>68</v>
      </c>
      <c r="I5" s="76">
        <f t="shared" ref="I5:I41" si="2">IF(M5=0,1,0)+IF(S5=0,1,0)+IF(Y5=0,1,0)+IF(AE5=0,1,0)+IF(AK5=0,1,0)</f>
        <v>5</v>
      </c>
      <c r="J5" s="67">
        <f t="shared" ref="J5:J41" si="3">M5+S5+Y5+AE5+AK5</f>
        <v>0</v>
      </c>
      <c r="K5" s="68">
        <f t="shared" ref="K5:K41" si="4">P5+V5+AB5+AH5+AN5</f>
        <v>196.25</v>
      </c>
      <c r="L5" s="52">
        <v>45.24</v>
      </c>
      <c r="M5" s="6">
        <v>0</v>
      </c>
      <c r="N5" s="32"/>
      <c r="O5" s="32"/>
      <c r="P5" s="39">
        <f t="shared" ref="P5:P41" si="5">IF((OR(L5="",L5="DNC")),"",IF(L5="SDQ",P$52,IF(L5="DNF",999,(L5+(5*M5)+(N5*10)-(O5*5)))))</f>
        <v>45.24</v>
      </c>
      <c r="Q5" s="56">
        <f>IF(P5="",Default_Rank_Score,RANK(P5,P$4:P$42,1))</f>
        <v>12</v>
      </c>
      <c r="R5" s="52">
        <v>39.229999999999997</v>
      </c>
      <c r="S5" s="69">
        <v>0</v>
      </c>
      <c r="T5" s="32"/>
      <c r="U5" s="32"/>
      <c r="V5" s="39">
        <f t="shared" ref="V5:V41" si="6">IF((OR(R5="",R5="DNC")),"",IF(R5="SDQ",V$52,IF(R5="DNF",999,(R5+(5*S5)+(T5*10)-(U5*5)))))</f>
        <v>39.229999999999997</v>
      </c>
      <c r="W5" s="58">
        <f>IF(V5="",Default_Rank_Score,RANK(V5,V$4:V$42,1))</f>
        <v>14</v>
      </c>
      <c r="X5" s="52">
        <v>33.979999999999997</v>
      </c>
      <c r="Y5" s="6">
        <v>0</v>
      </c>
      <c r="Z5" s="32"/>
      <c r="AA5" s="32"/>
      <c r="AB5" s="39">
        <f t="shared" ref="AB5:AB41" si="7">IF((OR(X5="",X5="DNC")),"",IF(X5="SDQ",AB$52,IF(X5="DNF",999,(X5+(5*Y5)+(Z5*10)-(AA5*5)))))</f>
        <v>33.979999999999997</v>
      </c>
      <c r="AC5" s="58">
        <f>IF(AB5="",Default_Rank_Score,RANK(AB5,AB$4:AB$42,1))</f>
        <v>18</v>
      </c>
      <c r="AD5" s="52">
        <v>40.5</v>
      </c>
      <c r="AE5" s="6">
        <v>0</v>
      </c>
      <c r="AF5" s="32"/>
      <c r="AG5" s="32"/>
      <c r="AH5" s="39">
        <f t="shared" ref="AH5:AH41" si="8">IF((OR(AD5="",AD5="DNC")),"",IF(AD5="SDQ",AH$52,IF(AD5="DNF",999,(AD5+(5*AE5)+(AF5*10)-(AG5*5)))))</f>
        <v>40.5</v>
      </c>
      <c r="AI5" s="58">
        <f>IF(AH5="",Default_Rank_Score,RANK(AH5,AH$4:AH$42,1))</f>
        <v>17</v>
      </c>
      <c r="AJ5" s="52">
        <v>37.299999999999997</v>
      </c>
      <c r="AK5" s="6">
        <v>0</v>
      </c>
      <c r="AL5" s="32"/>
      <c r="AM5" s="32"/>
      <c r="AN5" s="39">
        <f t="shared" ref="AN5:AN41" si="9">IF((OR(AJ5="",AJ5="DNC")),"",IF(AJ5="SDQ",AN$52,IF(AJ5="DNF",999,(AJ5+(5*AK5)+(AL5*10)-(AM5*5)))))</f>
        <v>37.299999999999997</v>
      </c>
      <c r="AO5" s="12">
        <f>IF(AN5="",Default_Rank_Score,RANK(AN5,AN$4:AN$42,1))</f>
        <v>7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71" t="s">
        <v>75</v>
      </c>
      <c r="B6" s="72"/>
      <c r="C6" s="73"/>
      <c r="D6" s="74">
        <v>2</v>
      </c>
      <c r="E6" s="75" t="s">
        <v>76</v>
      </c>
      <c r="F6" s="6"/>
      <c r="G6" s="67">
        <f t="shared" si="0"/>
        <v>28</v>
      </c>
      <c r="H6" s="67">
        <f t="shared" si="1"/>
        <v>143</v>
      </c>
      <c r="I6" s="76">
        <f t="shared" si="2"/>
        <v>5</v>
      </c>
      <c r="J6" s="67">
        <f t="shared" si="3"/>
        <v>0</v>
      </c>
      <c r="K6" s="68">
        <f t="shared" si="4"/>
        <v>340.49</v>
      </c>
      <c r="L6" s="52">
        <v>69.900000000000006</v>
      </c>
      <c r="M6" s="6">
        <v>0</v>
      </c>
      <c r="N6" s="32"/>
      <c r="O6" s="32"/>
      <c r="P6" s="39">
        <f t="shared" si="5"/>
        <v>69.900000000000006</v>
      </c>
      <c r="Q6" s="56">
        <f>IF(P6="",Default_Rank_Score,RANK(P6,P$4:P$42,1))</f>
        <v>25</v>
      </c>
      <c r="R6" s="52">
        <v>88.52</v>
      </c>
      <c r="S6" s="6">
        <v>0</v>
      </c>
      <c r="T6" s="32"/>
      <c r="U6" s="70">
        <v>1</v>
      </c>
      <c r="V6" s="39">
        <f t="shared" si="6"/>
        <v>83.52</v>
      </c>
      <c r="W6" s="58">
        <f>IF(V6="",Default_Rank_Score,RANK(V6,V$4:V$42,1))</f>
        <v>34</v>
      </c>
      <c r="X6" s="52">
        <v>64.58</v>
      </c>
      <c r="Y6" s="6">
        <v>0</v>
      </c>
      <c r="Z6" s="32"/>
      <c r="AA6" s="32"/>
      <c r="AB6" s="39">
        <f t="shared" si="7"/>
        <v>64.58</v>
      </c>
      <c r="AC6" s="58">
        <f>IF(AB6="",Default_Rank_Score,RANK(AB6,AB$4:AB$42,1))</f>
        <v>32</v>
      </c>
      <c r="AD6" s="52">
        <v>61.79</v>
      </c>
      <c r="AE6" s="6">
        <v>0</v>
      </c>
      <c r="AF6" s="32"/>
      <c r="AG6" s="32"/>
      <c r="AH6" s="39">
        <f t="shared" si="8"/>
        <v>61.79</v>
      </c>
      <c r="AI6" s="58">
        <f>IF(AH6="",Default_Rank_Score,RANK(AH6,AH$4:AH$42,1))</f>
        <v>26</v>
      </c>
      <c r="AJ6" s="52">
        <v>60.7</v>
      </c>
      <c r="AK6" s="6">
        <v>0</v>
      </c>
      <c r="AL6" s="32"/>
      <c r="AM6" s="32"/>
      <c r="AN6" s="39">
        <f t="shared" si="9"/>
        <v>60.7</v>
      </c>
      <c r="AO6" s="12">
        <f>IF(AN6="",Default_Rank_Score,RANK(AN6,AN$4:AN$42,1))</f>
        <v>26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71" t="s">
        <v>91</v>
      </c>
      <c r="B7" s="72"/>
      <c r="C7" s="73"/>
      <c r="D7" s="74">
        <v>3</v>
      </c>
      <c r="E7" s="75" t="s">
        <v>86</v>
      </c>
      <c r="F7" s="6"/>
      <c r="G7" s="67">
        <f t="shared" si="0"/>
        <v>8</v>
      </c>
      <c r="H7" s="67">
        <f t="shared" si="1"/>
        <v>30</v>
      </c>
      <c r="I7" s="76">
        <f t="shared" si="2"/>
        <v>5</v>
      </c>
      <c r="J7" s="67">
        <f t="shared" si="3"/>
        <v>0</v>
      </c>
      <c r="K7" s="68">
        <f t="shared" si="4"/>
        <v>169.53</v>
      </c>
      <c r="L7" s="52">
        <v>34.4</v>
      </c>
      <c r="M7" s="6">
        <v>0</v>
      </c>
      <c r="N7" s="32"/>
      <c r="O7" s="32"/>
      <c r="P7" s="39">
        <f t="shared" si="5"/>
        <v>34.4</v>
      </c>
      <c r="Q7" s="56">
        <f>IF(P7="",Default_Rank_Score,RANK(P7,P$4:P$42,1))</f>
        <v>4</v>
      </c>
      <c r="R7" s="52">
        <v>30.15</v>
      </c>
      <c r="S7" s="6">
        <v>0</v>
      </c>
      <c r="T7" s="32"/>
      <c r="U7" s="32"/>
      <c r="V7" s="39">
        <f t="shared" si="6"/>
        <v>30.15</v>
      </c>
      <c r="W7" s="58">
        <f>IF(V7="",Default_Rank_Score,RANK(V7,V$4:V$42,1))</f>
        <v>6</v>
      </c>
      <c r="X7" s="52">
        <v>29.16</v>
      </c>
      <c r="Y7" s="6">
        <v>0</v>
      </c>
      <c r="Z7" s="32"/>
      <c r="AA7" s="32"/>
      <c r="AB7" s="39">
        <f t="shared" si="7"/>
        <v>29.16</v>
      </c>
      <c r="AC7" s="58">
        <f>IF(AB7="",Default_Rank_Score,RANK(AB7,AB$4:AB$42,1))</f>
        <v>12</v>
      </c>
      <c r="AD7" s="52">
        <v>34.19</v>
      </c>
      <c r="AE7" s="6">
        <v>0</v>
      </c>
      <c r="AF7" s="32"/>
      <c r="AG7" s="32"/>
      <c r="AH7" s="39">
        <f t="shared" si="8"/>
        <v>34.19</v>
      </c>
      <c r="AI7" s="58">
        <f>IF(AH7="",Default_Rank_Score,RANK(AH7,AH$4:AH$42,1))</f>
        <v>8</v>
      </c>
      <c r="AJ7" s="52">
        <v>41.63</v>
      </c>
      <c r="AK7" s="6">
        <v>0</v>
      </c>
      <c r="AL7" s="32"/>
      <c r="AM7" s="32"/>
      <c r="AN7" s="39">
        <f t="shared" si="9"/>
        <v>41.63</v>
      </c>
      <c r="AO7" s="12"/>
      <c r="AP7" s="12"/>
      <c r="AQ7" s="12"/>
    </row>
    <row r="8" spans="1:43" s="11" customFormat="1" x14ac:dyDescent="0.15">
      <c r="A8" s="71" t="s">
        <v>84</v>
      </c>
      <c r="B8" s="72"/>
      <c r="C8" s="73"/>
      <c r="D8" s="74">
        <v>3</v>
      </c>
      <c r="E8" s="75" t="s">
        <v>47</v>
      </c>
      <c r="F8" s="6"/>
      <c r="G8" s="67">
        <f t="shared" si="0"/>
        <v>17</v>
      </c>
      <c r="H8" s="67">
        <f t="shared" si="1"/>
        <v>95</v>
      </c>
      <c r="I8" s="76">
        <f t="shared" si="2"/>
        <v>5</v>
      </c>
      <c r="J8" s="67">
        <f t="shared" si="3"/>
        <v>0</v>
      </c>
      <c r="K8" s="68">
        <f t="shared" si="4"/>
        <v>225.19</v>
      </c>
      <c r="L8" s="52">
        <v>49.3</v>
      </c>
      <c r="M8" s="6">
        <v>0</v>
      </c>
      <c r="N8" s="32"/>
      <c r="O8" s="32"/>
      <c r="P8" s="39">
        <f t="shared" si="5"/>
        <v>49.3</v>
      </c>
      <c r="Q8" s="56">
        <f>IF(P8="",Default_Rank_Score,RANK(P8,P$4:P$42,1))</f>
        <v>17</v>
      </c>
      <c r="R8" s="52">
        <v>40.729999999999997</v>
      </c>
      <c r="S8" s="6">
        <v>0</v>
      </c>
      <c r="T8" s="32"/>
      <c r="U8" s="32"/>
      <c r="V8" s="39">
        <f t="shared" si="6"/>
        <v>40.729999999999997</v>
      </c>
      <c r="W8" s="58">
        <f>IF(V8="",Default_Rank_Score,RANK(V8,V$4:V$42,1))</f>
        <v>15</v>
      </c>
      <c r="X8" s="52">
        <v>35.049999999999997</v>
      </c>
      <c r="Y8" s="6">
        <v>0</v>
      </c>
      <c r="Z8" s="32"/>
      <c r="AA8" s="32"/>
      <c r="AB8" s="39">
        <f t="shared" si="7"/>
        <v>35.049999999999997</v>
      </c>
      <c r="AC8" s="58">
        <f>IF(AB8="",Default_Rank_Score,RANK(AB8,AB$4:AB$42,1))</f>
        <v>19</v>
      </c>
      <c r="AD8" s="52">
        <v>40.81</v>
      </c>
      <c r="AE8" s="6">
        <v>0</v>
      </c>
      <c r="AF8" s="32"/>
      <c r="AG8" s="32"/>
      <c r="AH8" s="39">
        <f t="shared" si="8"/>
        <v>40.81</v>
      </c>
      <c r="AI8" s="58">
        <f>IF(AH8="",Default_Rank_Score,RANK(AH8,AH$4:AH$42,1))</f>
        <v>19</v>
      </c>
      <c r="AJ8" s="52">
        <v>59.3</v>
      </c>
      <c r="AK8" s="6">
        <v>0</v>
      </c>
      <c r="AL8" s="32"/>
      <c r="AM8" s="32"/>
      <c r="AN8" s="39">
        <f t="shared" si="9"/>
        <v>59.3</v>
      </c>
      <c r="AO8" s="12">
        <f>IF(AN8="",Default_Rank_Score,RANK(AN8,AN$4:AN$42,1))</f>
        <v>25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71" t="s">
        <v>77</v>
      </c>
      <c r="B9" s="72"/>
      <c r="C9" s="73"/>
      <c r="D9" s="74">
        <v>2</v>
      </c>
      <c r="E9" s="75" t="s">
        <v>78</v>
      </c>
      <c r="F9" s="6"/>
      <c r="G9" s="67">
        <f t="shared" si="0"/>
        <v>14</v>
      </c>
      <c r="H9" s="67">
        <f t="shared" si="1"/>
        <v>83</v>
      </c>
      <c r="I9" s="76">
        <f t="shared" si="2"/>
        <v>5</v>
      </c>
      <c r="J9" s="67">
        <f t="shared" si="3"/>
        <v>0</v>
      </c>
      <c r="K9" s="68">
        <f t="shared" si="4"/>
        <v>209.31</v>
      </c>
      <c r="L9" s="52">
        <v>46.29</v>
      </c>
      <c r="M9" s="6">
        <v>0</v>
      </c>
      <c r="N9" s="32"/>
      <c r="O9" s="32"/>
      <c r="P9" s="39">
        <f t="shared" si="5"/>
        <v>46.29</v>
      </c>
      <c r="Q9" s="56">
        <f>IF(P9="",Default_Rank_Score,RANK(P9,P$4:P$42,1))</f>
        <v>14</v>
      </c>
      <c r="R9" s="52">
        <v>45.2</v>
      </c>
      <c r="S9" s="6">
        <v>0</v>
      </c>
      <c r="T9" s="32"/>
      <c r="U9" s="32"/>
      <c r="V9" s="39">
        <f t="shared" si="6"/>
        <v>45.2</v>
      </c>
      <c r="W9" s="58">
        <f>IF(V9="",Default_Rank_Score,RANK(V9,V$4:V$42,1))</f>
        <v>20</v>
      </c>
      <c r="X9" s="52">
        <v>33.01</v>
      </c>
      <c r="Y9" s="69">
        <v>0</v>
      </c>
      <c r="Z9" s="32"/>
      <c r="AA9" s="32"/>
      <c r="AB9" s="39">
        <f t="shared" si="7"/>
        <v>33.01</v>
      </c>
      <c r="AC9" s="58">
        <f>IF(AB9="",Default_Rank_Score,RANK(AB9,AB$4:AB$42,1))</f>
        <v>16</v>
      </c>
      <c r="AD9" s="52">
        <v>39.53</v>
      </c>
      <c r="AE9" s="6">
        <v>0</v>
      </c>
      <c r="AF9" s="32"/>
      <c r="AG9" s="32"/>
      <c r="AH9" s="39">
        <f t="shared" si="8"/>
        <v>39.53</v>
      </c>
      <c r="AI9" s="58">
        <f>IF(AH9="",Default_Rank_Score,RANK(AH9,AH$4:AH$42,1))</f>
        <v>16</v>
      </c>
      <c r="AJ9" s="52">
        <v>45.28</v>
      </c>
      <c r="AK9" s="6">
        <v>0</v>
      </c>
      <c r="AL9" s="32"/>
      <c r="AM9" s="32"/>
      <c r="AN9" s="39">
        <f t="shared" si="9"/>
        <v>45.28</v>
      </c>
      <c r="AO9" s="12">
        <f>IF(AN9="",Default_Rank_Score,RANK(AN9,AN$4:AN$42,1))</f>
        <v>17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71" t="s">
        <v>43</v>
      </c>
      <c r="B10" s="72"/>
      <c r="C10" s="73"/>
      <c r="D10" s="74">
        <v>1</v>
      </c>
      <c r="E10" s="75" t="s">
        <v>42</v>
      </c>
      <c r="F10" s="6"/>
      <c r="G10" s="67">
        <f t="shared" si="0"/>
        <v>9</v>
      </c>
      <c r="H10" s="67">
        <f t="shared" si="1"/>
        <v>42</v>
      </c>
      <c r="I10" s="76">
        <f t="shared" si="2"/>
        <v>5</v>
      </c>
      <c r="J10" s="67">
        <f t="shared" si="3"/>
        <v>0</v>
      </c>
      <c r="K10" s="68">
        <f t="shared" si="4"/>
        <v>170.81</v>
      </c>
      <c r="L10" s="52">
        <v>44</v>
      </c>
      <c r="M10" s="6">
        <v>0</v>
      </c>
      <c r="N10" s="32"/>
      <c r="O10" s="32"/>
      <c r="P10" s="39">
        <f t="shared" si="5"/>
        <v>44</v>
      </c>
      <c r="Q10" s="56">
        <f>IF(P10="",Default_Rank_Score,RANK(P10,P$4:P$42,1))</f>
        <v>11</v>
      </c>
      <c r="R10" s="52">
        <v>37.97</v>
      </c>
      <c r="S10" s="6">
        <v>0</v>
      </c>
      <c r="T10" s="32"/>
      <c r="U10" s="32"/>
      <c r="V10" s="39">
        <f t="shared" si="6"/>
        <v>37.97</v>
      </c>
      <c r="W10" s="58">
        <f>IF(V10="",Default_Rank_Score,RANK(V10,V$4:V$42,1))</f>
        <v>11</v>
      </c>
      <c r="X10" s="52">
        <v>25</v>
      </c>
      <c r="Y10" s="6">
        <v>0</v>
      </c>
      <c r="Z10" s="32"/>
      <c r="AA10" s="32"/>
      <c r="AB10" s="39">
        <f t="shared" si="7"/>
        <v>25</v>
      </c>
      <c r="AC10" s="58">
        <f>IF(AB10="",Default_Rank_Score,RANK(AB10,AB$4:AB$42,1))</f>
        <v>9</v>
      </c>
      <c r="AD10" s="52">
        <v>33.950000000000003</v>
      </c>
      <c r="AE10" s="6">
        <v>0</v>
      </c>
      <c r="AF10" s="32"/>
      <c r="AG10" s="32"/>
      <c r="AH10" s="39">
        <f t="shared" si="8"/>
        <v>33.950000000000003</v>
      </c>
      <c r="AI10" s="58">
        <f>IF(AH10="",Default_Rank_Score,RANK(AH10,AH$4:AH$42,1))</f>
        <v>7</v>
      </c>
      <c r="AJ10" s="52">
        <v>29.89</v>
      </c>
      <c r="AK10" s="69">
        <v>0</v>
      </c>
      <c r="AL10" s="32"/>
      <c r="AM10" s="32"/>
      <c r="AN10" s="39">
        <f t="shared" si="9"/>
        <v>29.89</v>
      </c>
      <c r="AO10" s="12">
        <f>IF(AN10="",Default_Rank_Score,RANK(AN10,AN$4:AN$42,1))</f>
        <v>4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95</v>
      </c>
      <c r="B11" s="2"/>
      <c r="C11" s="1"/>
      <c r="D11" s="3">
        <v>3</v>
      </c>
      <c r="E11" s="7" t="s">
        <v>96</v>
      </c>
      <c r="F11" s="6"/>
      <c r="G11" s="67">
        <f t="shared" si="0"/>
        <v>27</v>
      </c>
      <c r="H11" s="67">
        <f t="shared" si="1"/>
        <v>103</v>
      </c>
      <c r="I11" s="67">
        <f t="shared" si="2"/>
        <v>4</v>
      </c>
      <c r="J11" s="67">
        <f t="shared" si="3"/>
        <v>2</v>
      </c>
      <c r="K11" s="68">
        <f t="shared" si="4"/>
        <v>309.15999999999997</v>
      </c>
      <c r="L11" s="52">
        <v>82.38</v>
      </c>
      <c r="M11" s="69">
        <v>0</v>
      </c>
      <c r="N11" s="32"/>
      <c r="O11" s="32"/>
      <c r="P11" s="39">
        <f t="shared" si="5"/>
        <v>82.38</v>
      </c>
      <c r="Q11" s="56">
        <f>IF(P11="",Default_Rank_Score,RANK(P11,P$4:P$42,1))</f>
        <v>30</v>
      </c>
      <c r="R11" s="52">
        <v>61.47</v>
      </c>
      <c r="S11" s="6">
        <v>2</v>
      </c>
      <c r="T11" s="32">
        <v>1</v>
      </c>
      <c r="U11" s="32"/>
      <c r="V11" s="39">
        <f t="shared" si="6"/>
        <v>81.47</v>
      </c>
      <c r="W11" s="58">
        <f>IF(V11="",Default_Rank_Score,RANK(V11,V$4:V$42,1))</f>
        <v>33</v>
      </c>
      <c r="X11" s="52">
        <v>54.54</v>
      </c>
      <c r="Y11" s="6">
        <v>0</v>
      </c>
      <c r="Z11" s="32"/>
      <c r="AA11" s="32"/>
      <c r="AB11" s="39">
        <f t="shared" si="7"/>
        <v>54.54</v>
      </c>
      <c r="AC11" s="58">
        <f>IF(AB11="",Default_Rank_Score,RANK(AB11,AB$4:AB$42,1))</f>
        <v>30</v>
      </c>
      <c r="AD11" s="52">
        <v>35.299999999999997</v>
      </c>
      <c r="AE11" s="6">
        <v>0</v>
      </c>
      <c r="AF11" s="32"/>
      <c r="AG11" s="32"/>
      <c r="AH11" s="39">
        <f t="shared" si="8"/>
        <v>35.299999999999997</v>
      </c>
      <c r="AI11" s="58">
        <f>IF(AH11="",Default_Rank_Score,RANK(AH11,AH$4:AH$42,1))</f>
        <v>10</v>
      </c>
      <c r="AJ11" s="52">
        <v>55.47</v>
      </c>
      <c r="AK11" s="6">
        <v>0</v>
      </c>
      <c r="AL11" s="32"/>
      <c r="AM11" s="32"/>
      <c r="AN11" s="39">
        <f t="shared" si="9"/>
        <v>55.47</v>
      </c>
      <c r="AO11" s="12"/>
      <c r="AP11" s="12"/>
      <c r="AQ11" s="12"/>
    </row>
    <row r="12" spans="1:43" s="11" customFormat="1" x14ac:dyDescent="0.15">
      <c r="A12" s="62" t="s">
        <v>69</v>
      </c>
      <c r="B12" s="2"/>
      <c r="C12" s="1"/>
      <c r="D12" s="3">
        <v>2</v>
      </c>
      <c r="E12" s="7" t="s">
        <v>42</v>
      </c>
      <c r="F12" s="6"/>
      <c r="G12" s="67">
        <f t="shared" si="0"/>
        <v>11</v>
      </c>
      <c r="H12" s="67">
        <f t="shared" si="1"/>
        <v>59</v>
      </c>
      <c r="I12" s="67">
        <f t="shared" si="2"/>
        <v>4</v>
      </c>
      <c r="J12" s="67">
        <f t="shared" si="3"/>
        <v>2</v>
      </c>
      <c r="K12" s="68">
        <f t="shared" si="4"/>
        <v>189.04</v>
      </c>
      <c r="L12" s="52">
        <v>45.96</v>
      </c>
      <c r="M12" s="6">
        <v>0</v>
      </c>
      <c r="N12" s="32"/>
      <c r="O12" s="32"/>
      <c r="P12" s="39">
        <f t="shared" si="5"/>
        <v>45.96</v>
      </c>
      <c r="Q12" s="56">
        <f>IF(P12="",Default_Rank_Score,RANK(P12,P$4:P$42,1))</f>
        <v>13</v>
      </c>
      <c r="R12" s="52">
        <v>35.15</v>
      </c>
      <c r="S12" s="6">
        <v>2</v>
      </c>
      <c r="T12" s="32"/>
      <c r="U12" s="32"/>
      <c r="V12" s="39">
        <f t="shared" si="6"/>
        <v>45.15</v>
      </c>
      <c r="W12" s="58">
        <f>IF(V12="",Default_Rank_Score,RANK(V12,V$4:V$42,1))</f>
        <v>19</v>
      </c>
      <c r="X12" s="52">
        <v>27.94</v>
      </c>
      <c r="Y12" s="6">
        <v>0</v>
      </c>
      <c r="Z12" s="32"/>
      <c r="AA12" s="32"/>
      <c r="AB12" s="39">
        <f t="shared" si="7"/>
        <v>27.94</v>
      </c>
      <c r="AC12" s="58">
        <f>IF(AB12="",Default_Rank_Score,RANK(AB12,AB$4:AB$42,1))</f>
        <v>10</v>
      </c>
      <c r="AD12" s="52">
        <v>35.53</v>
      </c>
      <c r="AE12" s="6">
        <v>0</v>
      </c>
      <c r="AF12" s="32"/>
      <c r="AG12" s="32"/>
      <c r="AH12" s="39">
        <f t="shared" si="8"/>
        <v>35.53</v>
      </c>
      <c r="AI12" s="58">
        <f>IF(AH12="",Default_Rank_Score,RANK(AH12,AH$4:AH$42,1))</f>
        <v>11</v>
      </c>
      <c r="AJ12" s="52">
        <v>34.46</v>
      </c>
      <c r="AK12" s="69">
        <v>0</v>
      </c>
      <c r="AL12" s="32"/>
      <c r="AM12" s="32"/>
      <c r="AN12" s="39">
        <f t="shared" si="9"/>
        <v>34.46</v>
      </c>
      <c r="AO12" s="12">
        <f>IF(AN12="",Default_Rank_Score,RANK(AN12,AN$4:AN$42,1))</f>
        <v>6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59</v>
      </c>
      <c r="B13" s="2"/>
      <c r="C13" s="1"/>
      <c r="D13" s="3">
        <v>1</v>
      </c>
      <c r="E13" s="7" t="s">
        <v>60</v>
      </c>
      <c r="F13" s="6"/>
      <c r="G13" s="67">
        <f t="shared" si="0"/>
        <v>5</v>
      </c>
      <c r="H13" s="67">
        <f t="shared" si="1"/>
        <v>30</v>
      </c>
      <c r="I13" s="67">
        <f t="shared" si="2"/>
        <v>4</v>
      </c>
      <c r="J13" s="67">
        <f t="shared" si="3"/>
        <v>2</v>
      </c>
      <c r="K13" s="68">
        <f t="shared" si="4"/>
        <v>151.22</v>
      </c>
      <c r="L13" s="52">
        <v>33.799999999999997</v>
      </c>
      <c r="M13" s="6">
        <v>0</v>
      </c>
      <c r="N13" s="32"/>
      <c r="O13" s="32"/>
      <c r="P13" s="39">
        <f t="shared" si="5"/>
        <v>33.799999999999997</v>
      </c>
      <c r="Q13" s="56">
        <f>IF(P13="",Default_Rank_Score,RANK(P13,P$4:P$42,1))</f>
        <v>3</v>
      </c>
      <c r="R13" s="52">
        <v>29.06</v>
      </c>
      <c r="S13" s="6">
        <v>2</v>
      </c>
      <c r="T13" s="32"/>
      <c r="U13" s="32"/>
      <c r="V13" s="39">
        <f t="shared" si="6"/>
        <v>39.06</v>
      </c>
      <c r="W13" s="58">
        <f>IF(V13="",Default_Rank_Score,RANK(V13,V$4:V$42,1))</f>
        <v>12</v>
      </c>
      <c r="X13" s="52">
        <v>21.78</v>
      </c>
      <c r="Y13" s="6">
        <v>0</v>
      </c>
      <c r="Z13" s="32"/>
      <c r="AA13" s="32"/>
      <c r="AB13" s="39">
        <f t="shared" si="7"/>
        <v>21.78</v>
      </c>
      <c r="AC13" s="58">
        <f>IF(AB13="",Default_Rank_Score,RANK(AB13,AB$4:AB$42,1))</f>
        <v>7</v>
      </c>
      <c r="AD13" s="52">
        <v>26.42</v>
      </c>
      <c r="AE13" s="6">
        <v>0</v>
      </c>
      <c r="AF13" s="32"/>
      <c r="AG13" s="32"/>
      <c r="AH13" s="39">
        <f t="shared" si="8"/>
        <v>26.42</v>
      </c>
      <c r="AI13" s="58">
        <f>IF(AH13="",Default_Rank_Score,RANK(AH13,AH$4:AH$42,1))</f>
        <v>3</v>
      </c>
      <c r="AJ13" s="52">
        <v>30.16</v>
      </c>
      <c r="AK13" s="6">
        <v>0</v>
      </c>
      <c r="AL13" s="32"/>
      <c r="AM13" s="32"/>
      <c r="AN13" s="39">
        <f t="shared" si="9"/>
        <v>30.16</v>
      </c>
      <c r="AO13" s="12">
        <f>IF(AN13="",Default_Rank_Score,RANK(AN13,AN$4:AN$42,1))</f>
        <v>5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72</v>
      </c>
      <c r="B14" s="2"/>
      <c r="C14" s="1"/>
      <c r="D14" s="3">
        <v>2</v>
      </c>
      <c r="E14" s="7" t="s">
        <v>99</v>
      </c>
      <c r="F14" s="6"/>
      <c r="G14" s="67">
        <f t="shared" si="0"/>
        <v>33</v>
      </c>
      <c r="H14" s="67">
        <f t="shared" si="1"/>
        <v>161</v>
      </c>
      <c r="I14" s="67">
        <f t="shared" si="2"/>
        <v>4</v>
      </c>
      <c r="J14" s="67">
        <f t="shared" si="3"/>
        <v>1</v>
      </c>
      <c r="K14" s="68">
        <f t="shared" si="4"/>
        <v>390.52</v>
      </c>
      <c r="L14" s="52">
        <v>83.57</v>
      </c>
      <c r="M14" s="6">
        <v>1</v>
      </c>
      <c r="N14" s="32"/>
      <c r="O14" s="32"/>
      <c r="P14" s="39">
        <f t="shared" si="5"/>
        <v>88.57</v>
      </c>
      <c r="Q14" s="56">
        <f>IF(P14="",Default_Rank_Score,RANK(P14,P$4:P$42,1))</f>
        <v>34</v>
      </c>
      <c r="R14" s="52">
        <v>75.430000000000007</v>
      </c>
      <c r="S14" s="6">
        <v>0</v>
      </c>
      <c r="T14" s="32"/>
      <c r="U14" s="32"/>
      <c r="V14" s="39">
        <f t="shared" si="6"/>
        <v>75.430000000000007</v>
      </c>
      <c r="W14" s="58">
        <f>IF(V14="",Default_Rank_Score,RANK(V14,V$4:V$42,1))</f>
        <v>30</v>
      </c>
      <c r="X14" s="52">
        <v>64.069999999999993</v>
      </c>
      <c r="Y14" s="6">
        <v>0</v>
      </c>
      <c r="Z14" s="32"/>
      <c r="AA14" s="32"/>
      <c r="AB14" s="39">
        <f t="shared" si="7"/>
        <v>64.069999999999993</v>
      </c>
      <c r="AC14" s="58">
        <f>IF(AB14="",Default_Rank_Score,RANK(AB14,AB$4:AB$42,1))</f>
        <v>31</v>
      </c>
      <c r="AD14" s="52">
        <v>81.540000000000006</v>
      </c>
      <c r="AE14" s="6">
        <v>0</v>
      </c>
      <c r="AF14" s="32"/>
      <c r="AG14" s="32"/>
      <c r="AH14" s="39">
        <f t="shared" si="8"/>
        <v>81.540000000000006</v>
      </c>
      <c r="AI14" s="58">
        <f>IF(AH14="",Default_Rank_Score,RANK(AH14,AH$4:AH$42,1))</f>
        <v>33</v>
      </c>
      <c r="AJ14" s="52">
        <v>80.91</v>
      </c>
      <c r="AK14" s="6">
        <v>0</v>
      </c>
      <c r="AL14" s="32"/>
      <c r="AM14" s="32"/>
      <c r="AN14" s="39">
        <f t="shared" si="9"/>
        <v>80.91</v>
      </c>
      <c r="AO14" s="12">
        <f>IF(AN14="",Default_Rank_Score,RANK(AN14,AN$4:AN$42,1))</f>
        <v>33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46</v>
      </c>
      <c r="B15" s="2"/>
      <c r="C15" s="1"/>
      <c r="D15" s="3">
        <v>1</v>
      </c>
      <c r="E15" s="7" t="s">
        <v>47</v>
      </c>
      <c r="F15" s="6"/>
      <c r="G15" s="67">
        <f t="shared" si="0"/>
        <v>16</v>
      </c>
      <c r="H15" s="67">
        <f t="shared" si="1"/>
        <v>86</v>
      </c>
      <c r="I15" s="67">
        <f t="shared" si="2"/>
        <v>4</v>
      </c>
      <c r="J15" s="67">
        <f t="shared" si="3"/>
        <v>1</v>
      </c>
      <c r="K15" s="68">
        <f t="shared" si="4"/>
        <v>211.85999999999999</v>
      </c>
      <c r="L15" s="52">
        <v>50.98</v>
      </c>
      <c r="M15" s="6">
        <v>0</v>
      </c>
      <c r="N15" s="32"/>
      <c r="O15" s="32"/>
      <c r="P15" s="39">
        <f t="shared" si="5"/>
        <v>50.98</v>
      </c>
      <c r="Q15" s="56">
        <f>IF(P15="",Default_Rank_Score,RANK(P15,P$4:P$42,1))</f>
        <v>19</v>
      </c>
      <c r="R15" s="52">
        <v>39.979999999999997</v>
      </c>
      <c r="S15" s="6">
        <v>1</v>
      </c>
      <c r="T15" s="32"/>
      <c r="U15" s="32"/>
      <c r="V15" s="39">
        <f t="shared" si="6"/>
        <v>44.98</v>
      </c>
      <c r="W15" s="58">
        <f>IF(V15="",Default_Rank_Score,RANK(V15,V$4:V$42,1))</f>
        <v>18</v>
      </c>
      <c r="X15" s="52">
        <v>28.43</v>
      </c>
      <c r="Y15" s="6">
        <v>0</v>
      </c>
      <c r="Z15" s="32"/>
      <c r="AA15" s="32"/>
      <c r="AB15" s="39">
        <f t="shared" si="7"/>
        <v>28.43</v>
      </c>
      <c r="AC15" s="58">
        <f>IF(AB15="",Default_Rank_Score,RANK(AB15,AB$4:AB$42,1))</f>
        <v>11</v>
      </c>
      <c r="AD15" s="52">
        <v>41.25</v>
      </c>
      <c r="AE15" s="6">
        <v>0</v>
      </c>
      <c r="AF15" s="32"/>
      <c r="AG15" s="32"/>
      <c r="AH15" s="39">
        <f t="shared" si="8"/>
        <v>41.25</v>
      </c>
      <c r="AI15" s="58">
        <f>IF(AH15="",Default_Rank_Score,RANK(AH15,AH$4:AH$42,1))</f>
        <v>20</v>
      </c>
      <c r="AJ15" s="52">
        <v>46.22</v>
      </c>
      <c r="AK15" s="6">
        <v>0</v>
      </c>
      <c r="AL15" s="32"/>
      <c r="AM15" s="32"/>
      <c r="AN15" s="39">
        <f t="shared" si="9"/>
        <v>46.22</v>
      </c>
      <c r="AO15" s="12">
        <f>IF(AN15="",Default_Rank_Score,RANK(AN15,AN$4:AN$42,1))</f>
        <v>18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41</v>
      </c>
      <c r="B16" s="2"/>
      <c r="C16" s="1"/>
      <c r="D16" s="3">
        <v>1</v>
      </c>
      <c r="E16" s="7" t="s">
        <v>42</v>
      </c>
      <c r="F16" s="6"/>
      <c r="G16" s="67">
        <f t="shared" si="0"/>
        <v>18</v>
      </c>
      <c r="H16" s="67">
        <f t="shared" si="1"/>
        <v>94</v>
      </c>
      <c r="I16" s="67">
        <f t="shared" si="2"/>
        <v>4</v>
      </c>
      <c r="J16" s="67">
        <f t="shared" si="3"/>
        <v>4</v>
      </c>
      <c r="K16" s="68">
        <f t="shared" si="4"/>
        <v>227.31</v>
      </c>
      <c r="L16" s="52">
        <v>49.98</v>
      </c>
      <c r="M16" s="69">
        <v>0</v>
      </c>
      <c r="N16" s="32"/>
      <c r="O16" s="32"/>
      <c r="P16" s="39">
        <f t="shared" si="5"/>
        <v>49.98</v>
      </c>
      <c r="Q16" s="56">
        <f>IF(P16="",Default_Rank_Score,RANK(P16,P$4:P$42,1))</f>
        <v>18</v>
      </c>
      <c r="R16" s="52">
        <v>41.8</v>
      </c>
      <c r="S16" s="6">
        <v>0</v>
      </c>
      <c r="T16" s="32"/>
      <c r="U16" s="32"/>
      <c r="V16" s="39">
        <f t="shared" si="6"/>
        <v>41.8</v>
      </c>
      <c r="W16" s="58">
        <f>IF(V16="",Default_Rank_Score,RANK(V16,V$4:V$42,1))</f>
        <v>16</v>
      </c>
      <c r="X16" s="52">
        <v>33.770000000000003</v>
      </c>
      <c r="Y16" s="6">
        <v>4</v>
      </c>
      <c r="Z16" s="32"/>
      <c r="AA16" s="32"/>
      <c r="AB16" s="39">
        <f t="shared" si="7"/>
        <v>53.77</v>
      </c>
      <c r="AC16" s="58">
        <f>IF(AB16="",Default_Rank_Score,RANK(AB16,AB$4:AB$42,1))</f>
        <v>29</v>
      </c>
      <c r="AD16" s="52">
        <v>40.5</v>
      </c>
      <c r="AE16" s="6">
        <v>0</v>
      </c>
      <c r="AF16" s="32"/>
      <c r="AG16" s="32"/>
      <c r="AH16" s="39">
        <f t="shared" si="8"/>
        <v>40.5</v>
      </c>
      <c r="AI16" s="58">
        <f>IF(AH16="",Default_Rank_Score,RANK(AH16,AH$4:AH$42,1))</f>
        <v>17</v>
      </c>
      <c r="AJ16" s="52">
        <v>41.26</v>
      </c>
      <c r="AK16" s="6">
        <v>0</v>
      </c>
      <c r="AL16" s="32"/>
      <c r="AM16" s="32"/>
      <c r="AN16" s="39">
        <f t="shared" si="9"/>
        <v>41.26</v>
      </c>
      <c r="AO16" s="12">
        <f>IF(AN16="",Default_Rank_Score,RANK(AN16,AN$4:AN$42,1))</f>
        <v>14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65</v>
      </c>
      <c r="B17" s="2"/>
      <c r="C17" s="1"/>
      <c r="D17" s="3">
        <v>2</v>
      </c>
      <c r="E17" s="7" t="s">
        <v>66</v>
      </c>
      <c r="F17" s="6"/>
      <c r="G17" s="67">
        <f t="shared" si="0"/>
        <v>30</v>
      </c>
      <c r="H17" s="67">
        <f t="shared" si="1"/>
        <v>147</v>
      </c>
      <c r="I17" s="67">
        <f t="shared" si="2"/>
        <v>3</v>
      </c>
      <c r="J17" s="67">
        <f t="shared" si="3"/>
        <v>3</v>
      </c>
      <c r="K17" s="68">
        <f t="shared" si="4"/>
        <v>352.85</v>
      </c>
      <c r="L17" s="52">
        <v>72.47</v>
      </c>
      <c r="M17" s="6">
        <v>1</v>
      </c>
      <c r="N17" s="32"/>
      <c r="O17" s="32"/>
      <c r="P17" s="39">
        <f t="shared" si="5"/>
        <v>77.47</v>
      </c>
      <c r="Q17" s="56">
        <f>IF(P17="",Default_Rank_Score,RANK(P17,P$4:P$42,1))</f>
        <v>28</v>
      </c>
      <c r="R17" s="52">
        <v>66.900000000000006</v>
      </c>
      <c r="S17" s="6">
        <v>2</v>
      </c>
      <c r="T17" s="32"/>
      <c r="U17" s="32"/>
      <c r="V17" s="39">
        <f t="shared" si="6"/>
        <v>76.900000000000006</v>
      </c>
      <c r="W17" s="58">
        <f>IF(V17="",Default_Rank_Score,RANK(V17,V$4:V$42,1))</f>
        <v>31</v>
      </c>
      <c r="X17" s="52">
        <v>51.9</v>
      </c>
      <c r="Y17" s="6">
        <v>0</v>
      </c>
      <c r="Z17" s="32"/>
      <c r="AA17" s="32"/>
      <c r="AB17" s="39">
        <f t="shared" si="7"/>
        <v>51.9</v>
      </c>
      <c r="AC17" s="58">
        <f>IF(AB17="",Default_Rank_Score,RANK(AB17,AB$4:AB$42,1))</f>
        <v>28</v>
      </c>
      <c r="AD17" s="52">
        <v>79.2</v>
      </c>
      <c r="AE17" s="6">
        <v>0</v>
      </c>
      <c r="AF17" s="32"/>
      <c r="AG17" s="32"/>
      <c r="AH17" s="39">
        <f t="shared" si="8"/>
        <v>79.2</v>
      </c>
      <c r="AI17" s="58">
        <f>IF(AH17="",Default_Rank_Score,RANK(AH17,AH$4:AH$42,1))</f>
        <v>32</v>
      </c>
      <c r="AJ17" s="52">
        <v>67.38</v>
      </c>
      <c r="AK17" s="69">
        <v>0</v>
      </c>
      <c r="AL17" s="32"/>
      <c r="AM17" s="32"/>
      <c r="AN17" s="39">
        <f t="shared" si="9"/>
        <v>67.38</v>
      </c>
      <c r="AO17" s="12">
        <f>IF(AN17="",Default_Rank_Score,RANK(AN17,AN$4:AN$42,1))</f>
        <v>28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61</v>
      </c>
      <c r="B18" s="2"/>
      <c r="C18" s="1"/>
      <c r="D18" s="3">
        <v>1</v>
      </c>
      <c r="E18" s="7" t="s">
        <v>47</v>
      </c>
      <c r="F18" s="6"/>
      <c r="G18" s="67">
        <f t="shared" si="0"/>
        <v>1</v>
      </c>
      <c r="H18" s="67">
        <f t="shared" si="1"/>
        <v>9</v>
      </c>
      <c r="I18" s="67">
        <f t="shared" si="2"/>
        <v>3</v>
      </c>
      <c r="J18" s="67">
        <f t="shared" si="3"/>
        <v>2</v>
      </c>
      <c r="K18" s="68">
        <f t="shared" si="4"/>
        <v>107.22</v>
      </c>
      <c r="L18" s="52">
        <v>22.11</v>
      </c>
      <c r="M18" s="69">
        <v>1</v>
      </c>
      <c r="N18" s="32"/>
      <c r="O18" s="32"/>
      <c r="P18" s="39">
        <f t="shared" si="5"/>
        <v>27.11</v>
      </c>
      <c r="Q18" s="56">
        <f>IF(P18="",Default_Rank_Score,RANK(P18,P$4:P$42,1))</f>
        <v>1</v>
      </c>
      <c r="R18" s="52">
        <v>17</v>
      </c>
      <c r="S18" s="6">
        <v>0</v>
      </c>
      <c r="T18" s="32"/>
      <c r="U18" s="32"/>
      <c r="V18" s="39">
        <f t="shared" si="6"/>
        <v>17</v>
      </c>
      <c r="W18" s="58">
        <f>IF(V18="",Default_Rank_Score,RANK(V18,V$4:V$42,1))</f>
        <v>1</v>
      </c>
      <c r="X18" s="52">
        <v>13.37</v>
      </c>
      <c r="Y18" s="6">
        <v>0</v>
      </c>
      <c r="Z18" s="32"/>
      <c r="AA18" s="32"/>
      <c r="AB18" s="39">
        <f t="shared" si="7"/>
        <v>13.37</v>
      </c>
      <c r="AC18" s="58">
        <f>IF(AB18="",Default_Rank_Score,RANK(AB18,AB$4:AB$42,1))</f>
        <v>1</v>
      </c>
      <c r="AD18" s="52">
        <v>25.82</v>
      </c>
      <c r="AE18" s="6">
        <v>1</v>
      </c>
      <c r="AF18" s="32"/>
      <c r="AG18" s="32"/>
      <c r="AH18" s="39">
        <f t="shared" si="8"/>
        <v>30.82</v>
      </c>
      <c r="AI18" s="58">
        <f>IF(AH18="",Default_Rank_Score,RANK(AH18,AH$4:AH$42,1))</f>
        <v>5</v>
      </c>
      <c r="AJ18" s="52">
        <v>18.920000000000002</v>
      </c>
      <c r="AK18" s="6">
        <v>0</v>
      </c>
      <c r="AL18" s="32"/>
      <c r="AM18" s="32"/>
      <c r="AN18" s="39">
        <f t="shared" si="9"/>
        <v>18.920000000000002</v>
      </c>
      <c r="AO18" s="12">
        <f>IF(AN18="",Default_Rank_Score,RANK(AN18,AN$4:AN$42,1))</f>
        <v>1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80</v>
      </c>
      <c r="B19" s="2"/>
      <c r="C19" s="1"/>
      <c r="D19" s="3">
        <v>2</v>
      </c>
      <c r="E19" s="7" t="s">
        <v>71</v>
      </c>
      <c r="F19" s="6"/>
      <c r="G19" s="67">
        <f t="shared" si="0"/>
        <v>10</v>
      </c>
      <c r="H19" s="67">
        <f t="shared" si="1"/>
        <v>55</v>
      </c>
      <c r="I19" s="67">
        <f t="shared" si="2"/>
        <v>3</v>
      </c>
      <c r="J19" s="67">
        <f t="shared" si="3"/>
        <v>3</v>
      </c>
      <c r="K19" s="68">
        <f t="shared" si="4"/>
        <v>185.45000000000002</v>
      </c>
      <c r="L19" s="52">
        <v>43.72</v>
      </c>
      <c r="M19" s="6">
        <v>0</v>
      </c>
      <c r="N19" s="32"/>
      <c r="O19" s="32"/>
      <c r="P19" s="39">
        <f t="shared" si="5"/>
        <v>43.72</v>
      </c>
      <c r="Q19" s="56">
        <f>IF(P19="",Default_Rank_Score,RANK(P19,P$4:P$42,1))</f>
        <v>9</v>
      </c>
      <c r="R19" s="52">
        <v>37.299999999999997</v>
      </c>
      <c r="S19" s="6">
        <v>0</v>
      </c>
      <c r="T19" s="32"/>
      <c r="U19" s="32"/>
      <c r="V19" s="39">
        <f t="shared" si="6"/>
        <v>37.299999999999997</v>
      </c>
      <c r="W19" s="58">
        <f>IF(V19="",Default_Rank_Score,RANK(V19,V$4:V$42,1))</f>
        <v>10</v>
      </c>
      <c r="X19" s="52">
        <v>22.11</v>
      </c>
      <c r="Y19" s="69">
        <v>0</v>
      </c>
      <c r="Z19" s="32"/>
      <c r="AA19" s="32"/>
      <c r="AB19" s="39">
        <f t="shared" si="7"/>
        <v>22.11</v>
      </c>
      <c r="AC19" s="58">
        <f>IF(AB19="",Default_Rank_Score,RANK(AB19,AB$4:AB$42,1))</f>
        <v>8</v>
      </c>
      <c r="AD19" s="52">
        <v>30.05</v>
      </c>
      <c r="AE19" s="6">
        <v>1</v>
      </c>
      <c r="AF19" s="32"/>
      <c r="AG19" s="32"/>
      <c r="AH19" s="39">
        <f t="shared" si="8"/>
        <v>35.049999999999997</v>
      </c>
      <c r="AI19" s="58">
        <f>IF(AH19="",Default_Rank_Score,RANK(AH19,AH$4:AH$42,1))</f>
        <v>9</v>
      </c>
      <c r="AJ19" s="52">
        <v>37.270000000000003</v>
      </c>
      <c r="AK19" s="6">
        <v>2</v>
      </c>
      <c r="AL19" s="32"/>
      <c r="AM19" s="32"/>
      <c r="AN19" s="39">
        <f t="shared" si="9"/>
        <v>47.27</v>
      </c>
      <c r="AO19" s="12">
        <f>IF(AN19="",Default_Rank_Score,RANK(AN19,AN$4:AN$42,1))</f>
        <v>19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90</v>
      </c>
      <c r="B20" s="2"/>
      <c r="C20" s="1"/>
      <c r="D20" s="3">
        <v>3</v>
      </c>
      <c r="E20" s="7" t="s">
        <v>86</v>
      </c>
      <c r="F20" s="6"/>
      <c r="G20" s="67">
        <f t="shared" si="0"/>
        <v>20</v>
      </c>
      <c r="H20" s="67">
        <f t="shared" si="1"/>
        <v>82</v>
      </c>
      <c r="I20" s="67">
        <f t="shared" si="2"/>
        <v>3</v>
      </c>
      <c r="J20" s="67">
        <f t="shared" si="3"/>
        <v>2</v>
      </c>
      <c r="K20" s="68">
        <f t="shared" si="4"/>
        <v>237.20000000000002</v>
      </c>
      <c r="L20" s="52">
        <v>53.31</v>
      </c>
      <c r="M20" s="6">
        <v>1</v>
      </c>
      <c r="N20" s="32"/>
      <c r="O20" s="32"/>
      <c r="P20" s="39">
        <f t="shared" si="5"/>
        <v>58.31</v>
      </c>
      <c r="Q20" s="56">
        <f>IF(P20="",Default_Rank_Score,RANK(P20,P$4:P$42,1))</f>
        <v>23</v>
      </c>
      <c r="R20" s="52">
        <v>42.36</v>
      </c>
      <c r="S20" s="6">
        <v>0</v>
      </c>
      <c r="T20" s="32"/>
      <c r="U20" s="32"/>
      <c r="V20" s="39">
        <f t="shared" si="6"/>
        <v>42.36</v>
      </c>
      <c r="W20" s="58">
        <f>IF(V20="",Default_Rank_Score,RANK(V20,V$4:V$42,1))</f>
        <v>17</v>
      </c>
      <c r="X20" s="52">
        <v>39.04</v>
      </c>
      <c r="Y20" s="6">
        <v>0</v>
      </c>
      <c r="Z20" s="32"/>
      <c r="AA20" s="32"/>
      <c r="AB20" s="39">
        <f t="shared" si="7"/>
        <v>39.04</v>
      </c>
      <c r="AC20" s="58">
        <f>IF(AB20="",Default_Rank_Score,RANK(AB20,AB$4:AB$42,1))</f>
        <v>20</v>
      </c>
      <c r="AD20" s="52">
        <v>44.14</v>
      </c>
      <c r="AE20" s="6">
        <v>1</v>
      </c>
      <c r="AF20" s="32"/>
      <c r="AG20" s="32"/>
      <c r="AH20" s="39">
        <f t="shared" si="8"/>
        <v>49.14</v>
      </c>
      <c r="AI20" s="58">
        <f>IF(AH20="",Default_Rank_Score,RANK(AH20,AH$4:AH$42,1))</f>
        <v>22</v>
      </c>
      <c r="AJ20" s="52">
        <v>48.35</v>
      </c>
      <c r="AK20" s="6">
        <v>0</v>
      </c>
      <c r="AL20" s="32"/>
      <c r="AM20" s="32"/>
      <c r="AN20" s="39">
        <f t="shared" si="9"/>
        <v>48.35</v>
      </c>
      <c r="AO20" s="12"/>
      <c r="AP20" s="12"/>
      <c r="AQ20" s="12"/>
    </row>
    <row r="21" spans="1:43" s="11" customFormat="1" x14ac:dyDescent="0.15">
      <c r="A21" s="62" t="s">
        <v>97</v>
      </c>
      <c r="B21" s="2"/>
      <c r="C21" s="1"/>
      <c r="D21" s="3">
        <v>3</v>
      </c>
      <c r="E21" s="7" t="s">
        <v>98</v>
      </c>
      <c r="F21" s="6"/>
      <c r="G21" s="67">
        <f t="shared" si="0"/>
        <v>23</v>
      </c>
      <c r="H21" s="67">
        <f t="shared" si="1"/>
        <v>93</v>
      </c>
      <c r="I21" s="67">
        <f t="shared" si="2"/>
        <v>3</v>
      </c>
      <c r="J21" s="67">
        <f t="shared" si="3"/>
        <v>3</v>
      </c>
      <c r="K21" s="68">
        <f t="shared" si="4"/>
        <v>276.09000000000003</v>
      </c>
      <c r="L21" s="52">
        <v>53.12</v>
      </c>
      <c r="M21" s="6">
        <v>0</v>
      </c>
      <c r="N21" s="32"/>
      <c r="O21" s="32"/>
      <c r="P21" s="39">
        <f t="shared" si="5"/>
        <v>53.12</v>
      </c>
      <c r="Q21" s="56">
        <f>IF(P21="",Default_Rank_Score,RANK(P21,P$4:P$42,1))</f>
        <v>21</v>
      </c>
      <c r="R21" s="52">
        <v>47.82</v>
      </c>
      <c r="S21" s="6">
        <v>0</v>
      </c>
      <c r="T21" s="32">
        <v>1</v>
      </c>
      <c r="U21" s="32"/>
      <c r="V21" s="39">
        <f t="shared" si="6"/>
        <v>57.82</v>
      </c>
      <c r="W21" s="58">
        <f>IF(V21="",Default_Rank_Score,RANK(V21,V$4:V$42,1))</f>
        <v>23</v>
      </c>
      <c r="X21" s="52">
        <v>42.32</v>
      </c>
      <c r="Y21" s="69">
        <v>1</v>
      </c>
      <c r="Z21" s="32"/>
      <c r="AA21" s="32"/>
      <c r="AB21" s="39">
        <f t="shared" si="7"/>
        <v>47.32</v>
      </c>
      <c r="AC21" s="58">
        <f>IF(AB21="",Default_Rank_Score,RANK(AB21,AB$4:AB$42,1))</f>
        <v>26</v>
      </c>
      <c r="AD21" s="52">
        <v>52.15</v>
      </c>
      <c r="AE21" s="6">
        <v>0</v>
      </c>
      <c r="AF21" s="32"/>
      <c r="AG21" s="32"/>
      <c r="AH21" s="39">
        <f t="shared" si="8"/>
        <v>52.15</v>
      </c>
      <c r="AI21" s="58">
        <f>IF(AH21="",Default_Rank_Score,RANK(AH21,AH$4:AH$42,1))</f>
        <v>23</v>
      </c>
      <c r="AJ21" s="52">
        <v>55.68</v>
      </c>
      <c r="AK21" s="6">
        <v>2</v>
      </c>
      <c r="AL21" s="32"/>
      <c r="AM21" s="32"/>
      <c r="AN21" s="39">
        <f t="shared" si="9"/>
        <v>65.680000000000007</v>
      </c>
      <c r="AO21" s="12"/>
      <c r="AP21" s="12"/>
      <c r="AQ21" s="12"/>
    </row>
    <row r="22" spans="1:43" s="11" customFormat="1" x14ac:dyDescent="0.15">
      <c r="A22" s="62" t="s">
        <v>87</v>
      </c>
      <c r="B22" s="2"/>
      <c r="C22" s="1"/>
      <c r="D22" s="3">
        <v>3</v>
      </c>
      <c r="E22" s="7" t="s">
        <v>88</v>
      </c>
      <c r="F22" s="6"/>
      <c r="G22" s="67">
        <f t="shared" si="0"/>
        <v>4</v>
      </c>
      <c r="H22" s="67">
        <f t="shared" si="1"/>
        <v>29</v>
      </c>
      <c r="I22" s="67">
        <f t="shared" si="2"/>
        <v>3</v>
      </c>
      <c r="J22" s="67">
        <f t="shared" si="3"/>
        <v>4</v>
      </c>
      <c r="K22" s="68">
        <f t="shared" si="4"/>
        <v>151.21</v>
      </c>
      <c r="L22" s="52">
        <v>31.03</v>
      </c>
      <c r="M22" s="6">
        <v>2</v>
      </c>
      <c r="N22" s="32"/>
      <c r="O22" s="32"/>
      <c r="P22" s="39">
        <f t="shared" si="5"/>
        <v>41.03</v>
      </c>
      <c r="Q22" s="56">
        <f>IF(P22="",Default_Rank_Score,RANK(P22,P$4:P$42,1))</f>
        <v>8</v>
      </c>
      <c r="R22" s="52">
        <v>29.43</v>
      </c>
      <c r="S22" s="6">
        <v>0</v>
      </c>
      <c r="T22" s="32"/>
      <c r="U22" s="32"/>
      <c r="V22" s="39">
        <f t="shared" si="6"/>
        <v>29.43</v>
      </c>
      <c r="W22" s="58">
        <f>IF(V22="",Default_Rank_Score,RANK(V22,V$4:V$42,1))</f>
        <v>5</v>
      </c>
      <c r="X22" s="52">
        <v>18.84</v>
      </c>
      <c r="Y22" s="6">
        <v>0</v>
      </c>
      <c r="Z22" s="32"/>
      <c r="AA22" s="32"/>
      <c r="AB22" s="39">
        <f t="shared" si="7"/>
        <v>18.84</v>
      </c>
      <c r="AC22" s="58">
        <f>IF(AB22="",Default_Rank_Score,RANK(AB22,AB$4:AB$42,1))</f>
        <v>6</v>
      </c>
      <c r="AD22" s="52">
        <v>23.16</v>
      </c>
      <c r="AE22" s="6">
        <v>0</v>
      </c>
      <c r="AF22" s="32"/>
      <c r="AG22" s="32"/>
      <c r="AH22" s="39">
        <f t="shared" si="8"/>
        <v>23.16</v>
      </c>
      <c r="AI22" s="58">
        <f>IF(AH22="",Default_Rank_Score,RANK(AH22,AH$4:AH$42,1))</f>
        <v>2</v>
      </c>
      <c r="AJ22" s="52">
        <v>28.75</v>
      </c>
      <c r="AK22" s="6">
        <v>2</v>
      </c>
      <c r="AL22" s="32"/>
      <c r="AM22" s="32"/>
      <c r="AN22" s="39">
        <f t="shared" si="9"/>
        <v>38.75</v>
      </c>
      <c r="AO22" s="12">
        <f>IF(AN22="",Default_Rank_Score,RANK(AN22,AN$4:AN$42,1))</f>
        <v>8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73</v>
      </c>
      <c r="B23" s="2"/>
      <c r="C23" s="1"/>
      <c r="D23" s="3">
        <v>2</v>
      </c>
      <c r="E23" s="7" t="s">
        <v>64</v>
      </c>
      <c r="F23" s="6"/>
      <c r="G23" s="67">
        <f t="shared" si="0"/>
        <v>26</v>
      </c>
      <c r="H23" s="67">
        <f t="shared" si="1"/>
        <v>124</v>
      </c>
      <c r="I23" s="67">
        <f t="shared" si="2"/>
        <v>3</v>
      </c>
      <c r="J23" s="67">
        <f t="shared" si="3"/>
        <v>3</v>
      </c>
      <c r="K23" s="68">
        <f t="shared" si="4"/>
        <v>292.89999999999998</v>
      </c>
      <c r="L23" s="52">
        <v>58.18</v>
      </c>
      <c r="M23" s="6">
        <v>0</v>
      </c>
      <c r="N23" s="32"/>
      <c r="O23" s="32"/>
      <c r="P23" s="39">
        <f t="shared" si="5"/>
        <v>58.18</v>
      </c>
      <c r="Q23" s="56">
        <f>IF(P23="",Default_Rank_Score,RANK(P23,P$4:P$42,1))</f>
        <v>22</v>
      </c>
      <c r="R23" s="52">
        <v>55.1</v>
      </c>
      <c r="S23" s="69">
        <v>1</v>
      </c>
      <c r="T23" s="32"/>
      <c r="U23" s="32"/>
      <c r="V23" s="39">
        <f t="shared" si="6"/>
        <v>60.1</v>
      </c>
      <c r="W23" s="58">
        <f>IF(V23="",Default_Rank_Score,RANK(V23,V$4:V$42,1))</f>
        <v>24</v>
      </c>
      <c r="X23" s="52">
        <v>42.07</v>
      </c>
      <c r="Y23" s="6">
        <v>0</v>
      </c>
      <c r="Z23" s="32"/>
      <c r="AA23" s="32"/>
      <c r="AB23" s="39">
        <f t="shared" si="7"/>
        <v>42.07</v>
      </c>
      <c r="AC23" s="58">
        <f>IF(AB23="",Default_Rank_Score,RANK(AB23,AB$4:AB$42,1))</f>
        <v>23</v>
      </c>
      <c r="AD23" s="52">
        <v>60.67</v>
      </c>
      <c r="AE23" s="6">
        <v>0</v>
      </c>
      <c r="AF23" s="32"/>
      <c r="AG23" s="32"/>
      <c r="AH23" s="39">
        <f t="shared" si="8"/>
        <v>60.67</v>
      </c>
      <c r="AI23" s="58">
        <f>IF(AH23="",Default_Rank_Score,RANK(AH23,AH$4:AH$42,1))</f>
        <v>24</v>
      </c>
      <c r="AJ23" s="52">
        <v>61.88</v>
      </c>
      <c r="AK23" s="6">
        <v>2</v>
      </c>
      <c r="AL23" s="32"/>
      <c r="AM23" s="32"/>
      <c r="AN23" s="39">
        <f t="shared" si="9"/>
        <v>71.88</v>
      </c>
      <c r="AO23" s="12">
        <f>IF(AN23="",Default_Rank_Score,RANK(AN23,AN$4:AN$42,1))</f>
        <v>31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82</v>
      </c>
      <c r="B24" s="2"/>
      <c r="C24" s="1"/>
      <c r="D24" s="3">
        <v>3</v>
      </c>
      <c r="E24" s="7" t="s">
        <v>83</v>
      </c>
      <c r="F24" s="6"/>
      <c r="G24" s="67">
        <f t="shared" si="0"/>
        <v>19</v>
      </c>
      <c r="H24" s="67">
        <f t="shared" si="1"/>
        <v>88</v>
      </c>
      <c r="I24" s="67">
        <f t="shared" si="2"/>
        <v>3</v>
      </c>
      <c r="J24" s="67">
        <f t="shared" si="3"/>
        <v>2</v>
      </c>
      <c r="K24" s="68">
        <f t="shared" si="4"/>
        <v>233.64</v>
      </c>
      <c r="L24" s="52">
        <v>38.76</v>
      </c>
      <c r="M24" s="69">
        <v>1</v>
      </c>
      <c r="N24" s="32"/>
      <c r="O24" s="32"/>
      <c r="P24" s="39">
        <f t="shared" si="5"/>
        <v>43.76</v>
      </c>
      <c r="Q24" s="56">
        <f>IF(P24="",Default_Rank_Score,RANK(P24,P$4:P$42,1))</f>
        <v>10</v>
      </c>
      <c r="R24" s="52">
        <v>39.159999999999997</v>
      </c>
      <c r="S24" s="6">
        <v>0</v>
      </c>
      <c r="T24" s="32"/>
      <c r="U24" s="32"/>
      <c r="V24" s="39">
        <f t="shared" si="6"/>
        <v>39.159999999999997</v>
      </c>
      <c r="W24" s="58">
        <f>IF(V24="",Default_Rank_Score,RANK(V24,V$4:V$42,1))</f>
        <v>13</v>
      </c>
      <c r="X24" s="52">
        <v>33.119999999999997</v>
      </c>
      <c r="Y24" s="6">
        <v>0</v>
      </c>
      <c r="Z24" s="32">
        <v>1</v>
      </c>
      <c r="AA24" s="32"/>
      <c r="AB24" s="39">
        <f t="shared" si="7"/>
        <v>43.12</v>
      </c>
      <c r="AC24" s="58">
        <f>IF(AB24="",Default_Rank_Score,RANK(AB24,AB$4:AB$42,1))</f>
        <v>24</v>
      </c>
      <c r="AD24" s="52">
        <v>61.85</v>
      </c>
      <c r="AE24" s="6">
        <v>1</v>
      </c>
      <c r="AF24" s="32"/>
      <c r="AG24" s="32"/>
      <c r="AH24" s="39">
        <f t="shared" si="8"/>
        <v>66.849999999999994</v>
      </c>
      <c r="AI24" s="58">
        <f>IF(AH24="",Default_Rank_Score,RANK(AH24,AH$4:AH$42,1))</f>
        <v>28</v>
      </c>
      <c r="AJ24" s="52">
        <v>40.75</v>
      </c>
      <c r="AK24" s="6">
        <v>0</v>
      </c>
      <c r="AL24" s="32"/>
      <c r="AM24" s="32"/>
      <c r="AN24" s="39">
        <f t="shared" si="9"/>
        <v>40.75</v>
      </c>
      <c r="AO24" s="12">
        <f>IF(AN24="",Default_Rank_Score,RANK(AN24,AN$4:AN$42,1))</f>
        <v>13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67</v>
      </c>
      <c r="B25" s="2"/>
      <c r="C25" s="1"/>
      <c r="D25" s="3">
        <v>2</v>
      </c>
      <c r="E25" s="7" t="s">
        <v>60</v>
      </c>
      <c r="F25" s="6"/>
      <c r="G25" s="67">
        <f t="shared" si="0"/>
        <v>32</v>
      </c>
      <c r="H25" s="67">
        <f t="shared" si="1"/>
        <v>131</v>
      </c>
      <c r="I25" s="67">
        <f t="shared" si="2"/>
        <v>3</v>
      </c>
      <c r="J25" s="67">
        <f t="shared" si="3"/>
        <v>16</v>
      </c>
      <c r="K25" s="68">
        <f t="shared" si="4"/>
        <v>367.26</v>
      </c>
      <c r="L25" s="52">
        <v>54.96</v>
      </c>
      <c r="M25" s="6">
        <v>8</v>
      </c>
      <c r="N25" s="32"/>
      <c r="O25" s="32"/>
      <c r="P25" s="39">
        <f t="shared" si="5"/>
        <v>94.960000000000008</v>
      </c>
      <c r="Q25" s="56">
        <f>IF(P25="",Default_Rank_Score,RANK(P25,P$4:P$42,1))</f>
        <v>35</v>
      </c>
      <c r="R25" s="52">
        <v>90.76</v>
      </c>
      <c r="S25" s="6">
        <v>0</v>
      </c>
      <c r="T25" s="32"/>
      <c r="U25" s="32"/>
      <c r="V25" s="39">
        <f t="shared" si="6"/>
        <v>90.76</v>
      </c>
      <c r="W25" s="58">
        <f>IF(V25="",Default_Rank_Score,RANK(V25,V$4:V$42,1))</f>
        <v>35</v>
      </c>
      <c r="X25" s="52">
        <v>29.21</v>
      </c>
      <c r="Y25" s="6">
        <v>0</v>
      </c>
      <c r="Z25" s="32"/>
      <c r="AA25" s="32"/>
      <c r="AB25" s="39">
        <f t="shared" si="7"/>
        <v>29.21</v>
      </c>
      <c r="AC25" s="58">
        <f>IF(AB25="",Default_Rank_Score,RANK(AB25,AB$4:AB$42,1))</f>
        <v>13</v>
      </c>
      <c r="AD25" s="52">
        <v>36.86</v>
      </c>
      <c r="AE25" s="69">
        <v>0</v>
      </c>
      <c r="AF25" s="32"/>
      <c r="AG25" s="32"/>
      <c r="AH25" s="39">
        <f t="shared" si="8"/>
        <v>36.86</v>
      </c>
      <c r="AI25" s="58">
        <f>IF(AH25="",Default_Rank_Score,RANK(AH25,AH$4:AH$42,1))</f>
        <v>13</v>
      </c>
      <c r="AJ25" s="52">
        <v>75.47</v>
      </c>
      <c r="AK25" s="6">
        <v>8</v>
      </c>
      <c r="AL25" s="32"/>
      <c r="AM25" s="32"/>
      <c r="AN25" s="39">
        <f t="shared" si="9"/>
        <v>115.47</v>
      </c>
      <c r="AO25" s="12">
        <f>IF(AN25="",Default_Rank_Score,RANK(AN25,AN$4:AN$42,1))</f>
        <v>35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45</v>
      </c>
      <c r="B26" s="2"/>
      <c r="C26" s="1"/>
      <c r="D26" s="3">
        <v>1</v>
      </c>
      <c r="E26" s="7" t="s">
        <v>42</v>
      </c>
      <c r="F26" s="6"/>
      <c r="G26" s="67">
        <f t="shared" si="0"/>
        <v>2</v>
      </c>
      <c r="H26" s="67">
        <f t="shared" si="1"/>
        <v>13</v>
      </c>
      <c r="I26" s="67">
        <f t="shared" si="2"/>
        <v>3</v>
      </c>
      <c r="J26" s="67">
        <f t="shared" si="3"/>
        <v>2</v>
      </c>
      <c r="K26" s="68">
        <f t="shared" si="4"/>
        <v>126.01</v>
      </c>
      <c r="L26" s="52">
        <v>29.03</v>
      </c>
      <c r="M26" s="6">
        <v>0</v>
      </c>
      <c r="N26" s="32"/>
      <c r="O26" s="32"/>
      <c r="P26" s="39">
        <f t="shared" si="5"/>
        <v>29.03</v>
      </c>
      <c r="Q26" s="56">
        <f>IF(P26="",Default_Rank_Score,RANK(P26,P$4:P$42,1))</f>
        <v>2</v>
      </c>
      <c r="R26" s="52">
        <v>24.5</v>
      </c>
      <c r="S26" s="6">
        <v>0</v>
      </c>
      <c r="T26" s="32"/>
      <c r="U26" s="32"/>
      <c r="V26" s="39">
        <f t="shared" si="6"/>
        <v>24.5</v>
      </c>
      <c r="W26" s="58">
        <f>IF(V26="",Default_Rank_Score,RANK(V26,V$4:V$42,1))</f>
        <v>2</v>
      </c>
      <c r="X26" s="52">
        <v>15.95</v>
      </c>
      <c r="Y26" s="6">
        <v>0</v>
      </c>
      <c r="Z26" s="32"/>
      <c r="AA26" s="32"/>
      <c r="AB26" s="39">
        <f t="shared" si="7"/>
        <v>15.95</v>
      </c>
      <c r="AC26" s="58">
        <f>IF(AB26="",Default_Rank_Score,RANK(AB26,AB$4:AB$42,1))</f>
        <v>2</v>
      </c>
      <c r="AD26" s="52">
        <v>22.98</v>
      </c>
      <c r="AE26" s="6">
        <v>1</v>
      </c>
      <c r="AF26" s="32"/>
      <c r="AG26" s="32"/>
      <c r="AH26" s="39">
        <f t="shared" si="8"/>
        <v>27.98</v>
      </c>
      <c r="AI26" s="58">
        <f>IF(AH26="",Default_Rank_Score,RANK(AH26,AH$4:AH$42,1))</f>
        <v>4</v>
      </c>
      <c r="AJ26" s="52">
        <v>23.55</v>
      </c>
      <c r="AK26" s="6">
        <v>1</v>
      </c>
      <c r="AL26" s="32"/>
      <c r="AM26" s="32"/>
      <c r="AN26" s="39">
        <f t="shared" si="9"/>
        <v>28.55</v>
      </c>
      <c r="AO26" s="12">
        <f>IF(AN26="",Default_Rank_Score,RANK(AN26,AN$4:AN$42,1))</f>
        <v>3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70</v>
      </c>
      <c r="B27" s="2"/>
      <c r="C27" s="1"/>
      <c r="D27" s="3">
        <v>2</v>
      </c>
      <c r="E27" s="7" t="s">
        <v>71</v>
      </c>
      <c r="F27" s="6"/>
      <c r="G27" s="67">
        <f t="shared" si="0"/>
        <v>15</v>
      </c>
      <c r="H27" s="67">
        <f t="shared" si="1"/>
        <v>72</v>
      </c>
      <c r="I27" s="67">
        <f t="shared" si="2"/>
        <v>2</v>
      </c>
      <c r="J27" s="67">
        <f t="shared" si="3"/>
        <v>9</v>
      </c>
      <c r="K27" s="68">
        <f t="shared" si="4"/>
        <v>210.14</v>
      </c>
      <c r="L27" s="52">
        <v>46.77</v>
      </c>
      <c r="M27" s="6">
        <v>3</v>
      </c>
      <c r="N27" s="32"/>
      <c r="O27" s="32"/>
      <c r="P27" s="39">
        <f t="shared" si="5"/>
        <v>61.77</v>
      </c>
      <c r="Q27" s="56">
        <f>IF(P27="",Default_Rank_Score,RANK(P27,P$4:P$42,1))</f>
        <v>24</v>
      </c>
      <c r="R27" s="52">
        <v>30.16</v>
      </c>
      <c r="S27" s="6">
        <v>0</v>
      </c>
      <c r="T27" s="32"/>
      <c r="U27" s="32"/>
      <c r="V27" s="39">
        <f t="shared" si="6"/>
        <v>30.16</v>
      </c>
      <c r="W27" s="58">
        <f>IF(V27="",Default_Rank_Score,RANK(V27,V$4:V$42,1))</f>
        <v>7</v>
      </c>
      <c r="X27" s="52">
        <v>25.39</v>
      </c>
      <c r="Y27" s="6">
        <v>4</v>
      </c>
      <c r="Z27" s="32"/>
      <c r="AA27" s="32"/>
      <c r="AB27" s="39">
        <f t="shared" si="7"/>
        <v>45.39</v>
      </c>
      <c r="AC27" s="58">
        <f>IF(AB27="",Default_Rank_Score,RANK(AB27,AB$4:AB$42,1))</f>
        <v>25</v>
      </c>
      <c r="AD27" s="52">
        <v>32.54</v>
      </c>
      <c r="AE27" s="69">
        <v>0</v>
      </c>
      <c r="AF27" s="32"/>
      <c r="AG27" s="32"/>
      <c r="AH27" s="39">
        <f t="shared" si="8"/>
        <v>32.54</v>
      </c>
      <c r="AI27" s="58">
        <f>IF(AH27="",Default_Rank_Score,RANK(AH27,AH$4:AH$42,1))</f>
        <v>6</v>
      </c>
      <c r="AJ27" s="52">
        <v>30.28</v>
      </c>
      <c r="AK27" s="6">
        <v>2</v>
      </c>
      <c r="AL27" s="32"/>
      <c r="AM27" s="32"/>
      <c r="AN27" s="39">
        <f t="shared" si="9"/>
        <v>40.28</v>
      </c>
      <c r="AO27" s="12">
        <f>IF(AN27="",Default_Rank_Score,RANK(AN27,AN$4:AN$42,1))</f>
        <v>10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85</v>
      </c>
      <c r="B28" s="2"/>
      <c r="C28" s="1"/>
      <c r="D28" s="3">
        <v>3</v>
      </c>
      <c r="E28" s="7" t="s">
        <v>86</v>
      </c>
      <c r="F28" s="6"/>
      <c r="G28" s="67">
        <f t="shared" si="0"/>
        <v>22</v>
      </c>
      <c r="H28" s="67">
        <f t="shared" si="1"/>
        <v>111</v>
      </c>
      <c r="I28" s="67">
        <f t="shared" si="2"/>
        <v>2</v>
      </c>
      <c r="J28" s="67">
        <f t="shared" si="3"/>
        <v>4</v>
      </c>
      <c r="K28" s="68">
        <f t="shared" si="4"/>
        <v>273.78999999999996</v>
      </c>
      <c r="L28" s="52">
        <v>44.14</v>
      </c>
      <c r="M28" s="6">
        <v>1</v>
      </c>
      <c r="N28" s="32"/>
      <c r="O28" s="32"/>
      <c r="P28" s="39">
        <f t="shared" si="5"/>
        <v>49.14</v>
      </c>
      <c r="Q28" s="56">
        <f>IF(P28="",Default_Rank_Score,RANK(P28,P$4:P$42,1))</f>
        <v>16</v>
      </c>
      <c r="R28" s="52">
        <v>50.92</v>
      </c>
      <c r="S28" s="6">
        <v>0</v>
      </c>
      <c r="T28" s="32">
        <v>1</v>
      </c>
      <c r="U28" s="32"/>
      <c r="V28" s="39">
        <f t="shared" si="6"/>
        <v>60.92</v>
      </c>
      <c r="W28" s="58">
        <f>IF(V28="",Default_Rank_Score,RANK(V28,V$4:V$42,1))</f>
        <v>25</v>
      </c>
      <c r="X28" s="52">
        <v>33.9</v>
      </c>
      <c r="Y28" s="6">
        <v>0</v>
      </c>
      <c r="Z28" s="32"/>
      <c r="AA28" s="32"/>
      <c r="AB28" s="39">
        <f t="shared" si="7"/>
        <v>33.9</v>
      </c>
      <c r="AC28" s="58">
        <f>IF(AB28="",Default_Rank_Score,RANK(AB28,AB$4:AB$42,1))</f>
        <v>17</v>
      </c>
      <c r="AD28" s="52">
        <v>54.61</v>
      </c>
      <c r="AE28" s="6">
        <v>2</v>
      </c>
      <c r="AF28" s="32">
        <v>1</v>
      </c>
      <c r="AG28" s="32"/>
      <c r="AH28" s="39">
        <f t="shared" si="8"/>
        <v>74.61</v>
      </c>
      <c r="AI28" s="58">
        <f>IF(AH28="",Default_Rank_Score,RANK(AH28,AH$4:AH$42,1))</f>
        <v>31</v>
      </c>
      <c r="AJ28" s="52">
        <v>50.22</v>
      </c>
      <c r="AK28" s="6">
        <v>1</v>
      </c>
      <c r="AL28" s="32"/>
      <c r="AM28" s="32"/>
      <c r="AN28" s="39">
        <f t="shared" si="9"/>
        <v>55.22</v>
      </c>
      <c r="AO28" s="12">
        <f>IF(AN28="",Default_Rank_Score,RANK(AN28,AN$4:AN$42,1))</f>
        <v>22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62</v>
      </c>
      <c r="B29" s="2"/>
      <c r="C29" s="1"/>
      <c r="D29" s="3">
        <v>1</v>
      </c>
      <c r="E29" s="7" t="s">
        <v>42</v>
      </c>
      <c r="F29" s="6"/>
      <c r="G29" s="67">
        <f t="shared" si="0"/>
        <v>3</v>
      </c>
      <c r="H29" s="67">
        <f t="shared" si="1"/>
        <v>23</v>
      </c>
      <c r="I29" s="67">
        <f t="shared" si="2"/>
        <v>2</v>
      </c>
      <c r="J29" s="67">
        <f t="shared" si="3"/>
        <v>4</v>
      </c>
      <c r="K29" s="68">
        <f t="shared" si="4"/>
        <v>137.29</v>
      </c>
      <c r="L29" s="52">
        <v>35.49</v>
      </c>
      <c r="M29" s="6">
        <v>1</v>
      </c>
      <c r="N29" s="32"/>
      <c r="O29" s="32"/>
      <c r="P29" s="39">
        <f t="shared" si="5"/>
        <v>40.49</v>
      </c>
      <c r="Q29" s="56">
        <f>IF(P29="",Default_Rank_Score,RANK(P29,P$4:P$42,1))</f>
        <v>7</v>
      </c>
      <c r="R29" s="52">
        <v>22.3</v>
      </c>
      <c r="S29" s="6">
        <v>2</v>
      </c>
      <c r="T29" s="32"/>
      <c r="U29" s="32"/>
      <c r="V29" s="39">
        <f t="shared" si="6"/>
        <v>32.299999999999997</v>
      </c>
      <c r="W29" s="58">
        <f>IF(V29="",Default_Rank_Score,RANK(V29,V$4:V$42,1))</f>
        <v>8</v>
      </c>
      <c r="X29" s="52">
        <v>18.36</v>
      </c>
      <c r="Y29" s="6">
        <v>0</v>
      </c>
      <c r="Z29" s="32"/>
      <c r="AA29" s="32"/>
      <c r="AB29" s="39">
        <f t="shared" si="7"/>
        <v>18.36</v>
      </c>
      <c r="AC29" s="58">
        <f>IF(AB29="",Default_Rank_Score,RANK(AB29,AB$4:AB$42,1))</f>
        <v>5</v>
      </c>
      <c r="AD29" s="52">
        <v>19.27</v>
      </c>
      <c r="AE29" s="6">
        <v>0</v>
      </c>
      <c r="AF29" s="32"/>
      <c r="AG29" s="32"/>
      <c r="AH29" s="39">
        <f t="shared" si="8"/>
        <v>19.27</v>
      </c>
      <c r="AI29" s="58">
        <f>IF(AH29="",Default_Rank_Score,RANK(AH29,AH$4:AH$42,1))</f>
        <v>1</v>
      </c>
      <c r="AJ29" s="52">
        <v>21.87</v>
      </c>
      <c r="AK29" s="6">
        <v>1</v>
      </c>
      <c r="AL29" s="32"/>
      <c r="AM29" s="32"/>
      <c r="AN29" s="39">
        <f t="shared" si="9"/>
        <v>26.87</v>
      </c>
      <c r="AO29" s="12">
        <f>IF(AN29="",Default_Rank_Score,RANK(AN29,AN$4:AN$42,1))</f>
        <v>2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93</v>
      </c>
      <c r="B30" s="2"/>
      <c r="C30" s="1"/>
      <c r="D30" s="3">
        <v>3</v>
      </c>
      <c r="E30" s="7" t="s">
        <v>71</v>
      </c>
      <c r="F30" s="6"/>
      <c r="G30" s="67">
        <f t="shared" si="0"/>
        <v>31</v>
      </c>
      <c r="H30" s="67">
        <f t="shared" si="1"/>
        <v>115</v>
      </c>
      <c r="I30" s="67">
        <f t="shared" si="2"/>
        <v>2</v>
      </c>
      <c r="J30" s="67">
        <f t="shared" si="3"/>
        <v>6</v>
      </c>
      <c r="K30" s="68">
        <f t="shared" si="4"/>
        <v>363.23</v>
      </c>
      <c r="L30" s="52">
        <v>60.29</v>
      </c>
      <c r="M30" s="6">
        <v>3</v>
      </c>
      <c r="N30" s="32"/>
      <c r="O30" s="32"/>
      <c r="P30" s="39">
        <f t="shared" si="5"/>
        <v>75.289999999999992</v>
      </c>
      <c r="Q30" s="56">
        <f>IF(P30="",Default_Rank_Score,RANK(P30,P$4:P$42,1))</f>
        <v>27</v>
      </c>
      <c r="R30" s="52">
        <v>67.84</v>
      </c>
      <c r="S30" s="6">
        <v>1</v>
      </c>
      <c r="T30" s="32"/>
      <c r="U30" s="32"/>
      <c r="V30" s="39">
        <f t="shared" si="6"/>
        <v>72.84</v>
      </c>
      <c r="W30" s="58">
        <f>IF(V30="",Default_Rank_Score,RANK(V30,V$4:V$42,1))</f>
        <v>29</v>
      </c>
      <c r="X30" s="52">
        <v>65.23</v>
      </c>
      <c r="Y30" s="6">
        <v>2</v>
      </c>
      <c r="Z30" s="32">
        <v>1</v>
      </c>
      <c r="AA30" s="32"/>
      <c r="AB30" s="39">
        <f t="shared" si="7"/>
        <v>85.23</v>
      </c>
      <c r="AC30" s="58">
        <f>IF(AB30="",Default_Rank_Score,RANK(AB30,AB$4:AB$42,1))</f>
        <v>34</v>
      </c>
      <c r="AD30" s="52">
        <v>61.36</v>
      </c>
      <c r="AE30" s="6">
        <v>0</v>
      </c>
      <c r="AF30" s="32"/>
      <c r="AG30" s="32"/>
      <c r="AH30" s="39">
        <f t="shared" si="8"/>
        <v>61.36</v>
      </c>
      <c r="AI30" s="58">
        <f>IF(AH30="",Default_Rank_Score,RANK(AH30,AH$4:AH$42,1))</f>
        <v>25</v>
      </c>
      <c r="AJ30" s="52">
        <v>68.510000000000005</v>
      </c>
      <c r="AK30" s="6">
        <v>0</v>
      </c>
      <c r="AL30" s="32"/>
      <c r="AM30" s="32"/>
      <c r="AN30" s="39">
        <f t="shared" si="9"/>
        <v>68.510000000000005</v>
      </c>
      <c r="AO30" s="12"/>
      <c r="AP30" s="12"/>
      <c r="AQ30" s="12"/>
    </row>
    <row r="31" spans="1:43" s="11" customFormat="1" x14ac:dyDescent="0.15">
      <c r="A31" s="62" t="s">
        <v>81</v>
      </c>
      <c r="B31" s="2"/>
      <c r="C31" s="1"/>
      <c r="D31" s="3">
        <v>3</v>
      </c>
      <c r="E31" s="7" t="s">
        <v>47</v>
      </c>
      <c r="F31" s="6"/>
      <c r="G31" s="67">
        <f t="shared" si="0"/>
        <v>21</v>
      </c>
      <c r="H31" s="67">
        <f t="shared" si="1"/>
        <v>104</v>
      </c>
      <c r="I31" s="67">
        <f t="shared" si="2"/>
        <v>2</v>
      </c>
      <c r="J31" s="67">
        <f t="shared" si="3"/>
        <v>8</v>
      </c>
      <c r="K31" s="68">
        <f t="shared" si="4"/>
        <v>253.47</v>
      </c>
      <c r="L31" s="52">
        <v>55.31</v>
      </c>
      <c r="M31" s="6">
        <v>6</v>
      </c>
      <c r="N31" s="32"/>
      <c r="O31" s="32"/>
      <c r="P31" s="39">
        <f t="shared" si="5"/>
        <v>85.31</v>
      </c>
      <c r="Q31" s="56">
        <f>IF(P31="",Default_Rank_Score,RANK(P31,P$4:P$42,1))</f>
        <v>32</v>
      </c>
      <c r="R31" s="52">
        <v>35.729999999999997</v>
      </c>
      <c r="S31" s="6">
        <v>0</v>
      </c>
      <c r="T31" s="32"/>
      <c r="U31" s="32"/>
      <c r="V31" s="39">
        <f t="shared" si="6"/>
        <v>35.729999999999997</v>
      </c>
      <c r="W31" s="58">
        <f>IF(V31="",Default_Rank_Score,RANK(V31,V$4:V$42,1))</f>
        <v>9</v>
      </c>
      <c r="X31" s="52">
        <v>34.15</v>
      </c>
      <c r="Y31" s="6">
        <v>1</v>
      </c>
      <c r="Z31" s="32"/>
      <c r="AA31" s="32"/>
      <c r="AB31" s="39">
        <f t="shared" si="7"/>
        <v>39.15</v>
      </c>
      <c r="AC31" s="58">
        <f>IF(AB31="",Default_Rank_Score,RANK(AB31,AB$4:AB$42,1))</f>
        <v>21</v>
      </c>
      <c r="AD31" s="52">
        <v>42.09</v>
      </c>
      <c r="AE31" s="6">
        <v>0</v>
      </c>
      <c r="AF31" s="32"/>
      <c r="AG31" s="32"/>
      <c r="AH31" s="39">
        <f t="shared" si="8"/>
        <v>42.09</v>
      </c>
      <c r="AI31" s="58">
        <f>IF(AH31="",Default_Rank_Score,RANK(AH31,AH$4:AH$42,1))</f>
        <v>21</v>
      </c>
      <c r="AJ31" s="52">
        <v>46.19</v>
      </c>
      <c r="AK31" s="6">
        <v>1</v>
      </c>
      <c r="AL31" s="32"/>
      <c r="AM31" s="32"/>
      <c r="AN31" s="39">
        <f t="shared" si="9"/>
        <v>51.19</v>
      </c>
      <c r="AO31" s="12">
        <f>IF(AN31="",Default_Rank_Score,RANK(AN31,AN$4:AN$42,1))</f>
        <v>21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74</v>
      </c>
      <c r="B32" s="2"/>
      <c r="C32" s="1"/>
      <c r="D32" s="3">
        <v>2</v>
      </c>
      <c r="E32" s="7" t="s">
        <v>64</v>
      </c>
      <c r="F32" s="6"/>
      <c r="G32" s="67">
        <f t="shared" si="0"/>
        <v>36</v>
      </c>
      <c r="H32" s="67">
        <f t="shared" si="1"/>
        <v>179</v>
      </c>
      <c r="I32" s="67">
        <f t="shared" si="2"/>
        <v>2</v>
      </c>
      <c r="J32" s="67">
        <f t="shared" si="3"/>
        <v>33</v>
      </c>
      <c r="K32" s="68">
        <f t="shared" si="4"/>
        <v>615</v>
      </c>
      <c r="L32" s="52">
        <v>122.48</v>
      </c>
      <c r="M32" s="6">
        <v>1</v>
      </c>
      <c r="N32" s="32"/>
      <c r="O32" s="32"/>
      <c r="P32" s="39">
        <f t="shared" si="5"/>
        <v>127.48</v>
      </c>
      <c r="Q32" s="56">
        <f>IF(P32="",Default_Rank_Score,RANK(P32,P$4:P$42,1))</f>
        <v>36</v>
      </c>
      <c r="R32" s="52">
        <v>94.44</v>
      </c>
      <c r="S32" s="6">
        <v>0</v>
      </c>
      <c r="T32" s="32"/>
      <c r="U32" s="32"/>
      <c r="V32" s="39">
        <f t="shared" si="6"/>
        <v>94.44</v>
      </c>
      <c r="W32" s="58">
        <f>IF(V32="",Default_Rank_Score,RANK(V32,V$4:V$42,1))</f>
        <v>36</v>
      </c>
      <c r="X32" s="52" t="s">
        <v>40</v>
      </c>
      <c r="Y32" s="6">
        <v>24</v>
      </c>
      <c r="Z32" s="32"/>
      <c r="AA32" s="32"/>
      <c r="AB32" s="39">
        <f t="shared" si="7"/>
        <v>140</v>
      </c>
      <c r="AC32" s="58">
        <f>IF(AB32="",Default_Rank_Score,RANK(AB32,AB$4:AB$42,1))</f>
        <v>36</v>
      </c>
      <c r="AD32" s="52">
        <v>99.18</v>
      </c>
      <c r="AE32" s="6">
        <v>0</v>
      </c>
      <c r="AF32" s="32"/>
      <c r="AG32" s="32"/>
      <c r="AH32" s="39">
        <f t="shared" si="8"/>
        <v>99.18</v>
      </c>
      <c r="AI32" s="58">
        <f>IF(AH32="",Default_Rank_Score,RANK(AH32,AH$4:AH$42,1))</f>
        <v>35</v>
      </c>
      <c r="AJ32" s="52">
        <v>113.9</v>
      </c>
      <c r="AK32" s="6">
        <v>8</v>
      </c>
      <c r="AL32" s="32"/>
      <c r="AM32" s="32"/>
      <c r="AN32" s="39">
        <f t="shared" si="9"/>
        <v>153.9</v>
      </c>
      <c r="AO32" s="12">
        <f>IF(AN32="",Default_Rank_Score,RANK(AN32,AN$4:AN$42,1))</f>
        <v>36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15">
      <c r="A33" s="62" t="s">
        <v>89</v>
      </c>
      <c r="B33" s="2"/>
      <c r="C33" s="1"/>
      <c r="D33" s="3">
        <v>3</v>
      </c>
      <c r="E33" s="7" t="s">
        <v>47</v>
      </c>
      <c r="F33" s="6"/>
      <c r="G33" s="67">
        <f t="shared" si="0"/>
        <v>13</v>
      </c>
      <c r="H33" s="67">
        <f t="shared" si="1"/>
        <v>66</v>
      </c>
      <c r="I33" s="67">
        <f t="shared" si="2"/>
        <v>2</v>
      </c>
      <c r="J33" s="67">
        <f t="shared" si="3"/>
        <v>4</v>
      </c>
      <c r="K33" s="68">
        <f t="shared" si="4"/>
        <v>208.89999999999998</v>
      </c>
      <c r="L33" s="52">
        <v>43.47</v>
      </c>
      <c r="M33" s="6">
        <v>1</v>
      </c>
      <c r="N33" s="32"/>
      <c r="O33" s="32"/>
      <c r="P33" s="39">
        <f t="shared" si="5"/>
        <v>48.47</v>
      </c>
      <c r="Q33" s="56">
        <f>IF(P33="",Default_Rank_Score,RANK(P33,P$4:P$42,1))</f>
        <v>15</v>
      </c>
      <c r="R33" s="52">
        <v>39.380000000000003</v>
      </c>
      <c r="S33" s="6">
        <v>2</v>
      </c>
      <c r="T33" s="32"/>
      <c r="U33" s="32"/>
      <c r="V33" s="39">
        <f t="shared" si="6"/>
        <v>49.38</v>
      </c>
      <c r="W33" s="58">
        <f>IF(V33="",Default_Rank_Score,RANK(V33,V$4:V$42,1))</f>
        <v>21</v>
      </c>
      <c r="X33" s="52">
        <v>27.24</v>
      </c>
      <c r="Y33" s="6">
        <v>1</v>
      </c>
      <c r="Z33" s="32"/>
      <c r="AA33" s="32"/>
      <c r="AB33" s="39">
        <f t="shared" si="7"/>
        <v>32.239999999999995</v>
      </c>
      <c r="AC33" s="58">
        <f>IF(AB33="",Default_Rank_Score,RANK(AB33,AB$4:AB$42,1))</f>
        <v>15</v>
      </c>
      <c r="AD33" s="52">
        <v>38.770000000000003</v>
      </c>
      <c r="AE33" s="6">
        <v>0</v>
      </c>
      <c r="AF33" s="32"/>
      <c r="AG33" s="32"/>
      <c r="AH33" s="39">
        <f t="shared" si="8"/>
        <v>38.770000000000003</v>
      </c>
      <c r="AI33" s="58">
        <f>IF(AH33="",Default_Rank_Score,RANK(AH33,AH$4:AH$42,1))</f>
        <v>15</v>
      </c>
      <c r="AJ33" s="52">
        <v>40.04</v>
      </c>
      <c r="AK33" s="6">
        <v>0</v>
      </c>
      <c r="AL33" s="32"/>
      <c r="AM33" s="32"/>
      <c r="AN33" s="39">
        <f t="shared" si="9"/>
        <v>40.04</v>
      </c>
      <c r="AO33" s="12"/>
      <c r="AP33" s="12"/>
      <c r="AQ33" s="12"/>
    </row>
    <row r="34" spans="1:43" s="11" customFormat="1" x14ac:dyDescent="0.15">
      <c r="A34" s="62" t="s">
        <v>50</v>
      </c>
      <c r="B34" s="2"/>
      <c r="C34" s="1"/>
      <c r="D34" s="3">
        <v>1</v>
      </c>
      <c r="E34" s="7" t="s">
        <v>51</v>
      </c>
      <c r="F34" s="6"/>
      <c r="G34" s="67">
        <f t="shared" si="0"/>
        <v>25</v>
      </c>
      <c r="H34" s="67">
        <f t="shared" si="1"/>
        <v>116</v>
      </c>
      <c r="I34" s="67">
        <f t="shared" si="2"/>
        <v>1</v>
      </c>
      <c r="J34" s="67">
        <f t="shared" si="3"/>
        <v>13</v>
      </c>
      <c r="K34" s="68">
        <f t="shared" si="4"/>
        <v>280.77000000000004</v>
      </c>
      <c r="L34" s="52">
        <v>46.5</v>
      </c>
      <c r="M34" s="6">
        <v>1</v>
      </c>
      <c r="N34" s="32"/>
      <c r="O34" s="32"/>
      <c r="P34" s="39">
        <f t="shared" si="5"/>
        <v>51.5</v>
      </c>
      <c r="Q34" s="56">
        <f>IF(P34="",Default_Rank_Score,RANK(P34,P$4:P$42,1))</f>
        <v>20</v>
      </c>
      <c r="R34" s="52">
        <v>39.79</v>
      </c>
      <c r="S34" s="6">
        <v>6</v>
      </c>
      <c r="T34" s="32"/>
      <c r="U34" s="32"/>
      <c r="V34" s="39">
        <f t="shared" si="6"/>
        <v>69.789999999999992</v>
      </c>
      <c r="W34" s="58">
        <f>IF(V34="",Default_Rank_Score,RANK(V34,V$4:V$42,1))</f>
        <v>28</v>
      </c>
      <c r="X34" s="52">
        <v>30.14</v>
      </c>
      <c r="Y34" s="6">
        <v>0</v>
      </c>
      <c r="Z34" s="32"/>
      <c r="AA34" s="32"/>
      <c r="AB34" s="39">
        <f t="shared" si="7"/>
        <v>30.14</v>
      </c>
      <c r="AC34" s="58">
        <f>IF(AB34="",Default_Rank_Score,RANK(AB34,AB$4:AB$42,1))</f>
        <v>14</v>
      </c>
      <c r="AD34" s="52">
        <v>42.52</v>
      </c>
      <c r="AE34" s="6">
        <v>4</v>
      </c>
      <c r="AF34" s="32">
        <v>1</v>
      </c>
      <c r="AG34" s="32"/>
      <c r="AH34" s="39">
        <f t="shared" si="8"/>
        <v>72.52000000000001</v>
      </c>
      <c r="AI34" s="58">
        <f>IF(AH34="",Default_Rank_Score,RANK(AH34,AH$4:AH$42,1))</f>
        <v>30</v>
      </c>
      <c r="AJ34" s="52">
        <v>46.82</v>
      </c>
      <c r="AK34" s="6">
        <v>2</v>
      </c>
      <c r="AL34" s="32"/>
      <c r="AM34" s="32"/>
      <c r="AN34" s="39">
        <f t="shared" si="9"/>
        <v>56.82</v>
      </c>
      <c r="AO34" s="12">
        <f>IF(AN34="",Default_Rank_Score,RANK(AN34,AN$4:AN$42,1))</f>
        <v>24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11" customFormat="1" x14ac:dyDescent="0.15">
      <c r="A35" s="62" t="s">
        <v>94</v>
      </c>
      <c r="B35" s="2"/>
      <c r="C35" s="1"/>
      <c r="D35" s="3">
        <v>3</v>
      </c>
      <c r="E35" s="7" t="s">
        <v>64</v>
      </c>
      <c r="F35" s="6"/>
      <c r="G35" s="67">
        <f t="shared" si="0"/>
        <v>35</v>
      </c>
      <c r="H35" s="67">
        <f t="shared" si="1"/>
        <v>164</v>
      </c>
      <c r="I35" s="67">
        <f t="shared" si="2"/>
        <v>1</v>
      </c>
      <c r="J35" s="67">
        <f t="shared" si="3"/>
        <v>7</v>
      </c>
      <c r="K35" s="68">
        <f t="shared" si="4"/>
        <v>434.31000000000006</v>
      </c>
      <c r="L35" s="52">
        <v>82</v>
      </c>
      <c r="M35" s="6">
        <v>0</v>
      </c>
      <c r="N35" s="32"/>
      <c r="O35" s="32"/>
      <c r="P35" s="39">
        <f t="shared" si="5"/>
        <v>82</v>
      </c>
      <c r="Q35" s="56">
        <f>IF(P35="",Default_Rank_Score,RANK(P35,P$4:P$42,1))</f>
        <v>29</v>
      </c>
      <c r="R35" s="52">
        <v>74.989999999999995</v>
      </c>
      <c r="S35" s="6">
        <v>1</v>
      </c>
      <c r="T35" s="32"/>
      <c r="U35" s="32"/>
      <c r="V35" s="39">
        <f t="shared" si="6"/>
        <v>79.989999999999995</v>
      </c>
      <c r="W35" s="58">
        <f>IF(V35="",Default_Rank_Score,RANK(V35,V$4:V$42,1))</f>
        <v>32</v>
      </c>
      <c r="X35" s="52">
        <v>68.2</v>
      </c>
      <c r="Y35" s="6">
        <v>3</v>
      </c>
      <c r="Z35" s="32">
        <v>1</v>
      </c>
      <c r="AA35" s="32"/>
      <c r="AB35" s="39">
        <f t="shared" si="7"/>
        <v>93.2</v>
      </c>
      <c r="AC35" s="58">
        <f>IF(AB35="",Default_Rank_Score,RANK(AB35,AB$4:AB$42,1))</f>
        <v>35</v>
      </c>
      <c r="AD35" s="52">
        <v>83.4</v>
      </c>
      <c r="AE35" s="6">
        <v>2</v>
      </c>
      <c r="AF35" s="32"/>
      <c r="AG35" s="32"/>
      <c r="AH35" s="39">
        <f t="shared" si="8"/>
        <v>93.4</v>
      </c>
      <c r="AI35" s="58">
        <f>IF(AH35="",Default_Rank_Score,RANK(AH35,AH$4:AH$42,1))</f>
        <v>34</v>
      </c>
      <c r="AJ35" s="52">
        <v>80.72</v>
      </c>
      <c r="AK35" s="6">
        <v>1</v>
      </c>
      <c r="AL35" s="32"/>
      <c r="AM35" s="32"/>
      <c r="AN35" s="39">
        <f t="shared" si="9"/>
        <v>85.72</v>
      </c>
      <c r="AO35" s="12">
        <f>IF(AN35="",Default_Rank_Score,RANK(AN35,AN$4:AN$42,1))</f>
        <v>34</v>
      </c>
      <c r="AP35" s="12" t="e">
        <f>IF(#REF!="",Default_Rank_Score,RANK(#REF!,#REF!,1))</f>
        <v>#REF!</v>
      </c>
      <c r="AQ35" s="12" t="e">
        <f>IF(#REF!="",Default_Rank_Score,RANK(#REF!,#REF!,1))</f>
        <v>#REF!</v>
      </c>
    </row>
    <row r="36" spans="1:43" s="11" customFormat="1" x14ac:dyDescent="0.15">
      <c r="A36" s="62" t="s">
        <v>52</v>
      </c>
      <c r="B36" s="2"/>
      <c r="C36" s="1"/>
      <c r="D36" s="3">
        <v>1</v>
      </c>
      <c r="E36" s="7" t="s">
        <v>53</v>
      </c>
      <c r="F36" s="6"/>
      <c r="G36" s="67">
        <f t="shared" si="0"/>
        <v>24</v>
      </c>
      <c r="H36" s="67">
        <f t="shared" si="1"/>
        <v>115</v>
      </c>
      <c r="I36" s="67">
        <f t="shared" si="2"/>
        <v>1</v>
      </c>
      <c r="J36" s="67">
        <f t="shared" si="3"/>
        <v>10</v>
      </c>
      <c r="K36" s="68">
        <f t="shared" si="4"/>
        <v>279.34000000000003</v>
      </c>
      <c r="L36" s="52">
        <v>58.28</v>
      </c>
      <c r="M36" s="6">
        <v>3</v>
      </c>
      <c r="N36" s="32"/>
      <c r="O36" s="32"/>
      <c r="P36" s="39">
        <f t="shared" si="5"/>
        <v>73.28</v>
      </c>
      <c r="Q36" s="56">
        <f>IF(P36="",Default_Rank_Score,RANK(P36,P$4:P$42,1))</f>
        <v>26</v>
      </c>
      <c r="R36" s="52">
        <v>44.37</v>
      </c>
      <c r="S36" s="6">
        <v>2</v>
      </c>
      <c r="T36" s="32"/>
      <c r="U36" s="32"/>
      <c r="V36" s="39">
        <f t="shared" si="6"/>
        <v>54.37</v>
      </c>
      <c r="W36" s="58">
        <f>IF(V36="",Default_Rank_Score,RANK(V36,V$4:V$42,1))</f>
        <v>22</v>
      </c>
      <c r="X36" s="52">
        <v>35.26</v>
      </c>
      <c r="Y36" s="6">
        <v>1</v>
      </c>
      <c r="Z36" s="32"/>
      <c r="AA36" s="32"/>
      <c r="AB36" s="39">
        <f t="shared" si="7"/>
        <v>40.26</v>
      </c>
      <c r="AC36" s="58">
        <f>IF(AB36="",Default_Rank_Score,RANK(AB36,AB$4:AB$42,1))</f>
        <v>22</v>
      </c>
      <c r="AD36" s="52">
        <v>47.68</v>
      </c>
      <c r="AE36" s="6">
        <v>4</v>
      </c>
      <c r="AF36" s="32"/>
      <c r="AG36" s="32"/>
      <c r="AH36" s="39">
        <f t="shared" si="8"/>
        <v>67.680000000000007</v>
      </c>
      <c r="AI36" s="58">
        <f>IF(AH36="",Default_Rank_Score,RANK(AH36,AH$4:AH$42,1))</f>
        <v>29</v>
      </c>
      <c r="AJ36" s="52">
        <v>43.75</v>
      </c>
      <c r="AK36" s="6">
        <v>0</v>
      </c>
      <c r="AL36" s="32"/>
      <c r="AM36" s="32"/>
      <c r="AN36" s="39">
        <f t="shared" si="9"/>
        <v>43.75</v>
      </c>
      <c r="AO36" s="12">
        <f>IF(AN36="",Default_Rank_Score,RANK(AN36,AN$4:AN$42,1))</f>
        <v>16</v>
      </c>
      <c r="AP36" s="12" t="e">
        <f>IF(#REF!="",Default_Rank_Score,RANK(#REF!,#REF!,1))</f>
        <v>#REF!</v>
      </c>
      <c r="AQ36" s="12" t="e">
        <f>IF(#REF!="",Default_Rank_Score,RANK(#REF!,#REF!,1))</f>
        <v>#REF!</v>
      </c>
    </row>
    <row r="37" spans="1:43" s="11" customFormat="1" x14ac:dyDescent="0.15">
      <c r="A37" s="62" t="s">
        <v>92</v>
      </c>
      <c r="B37" s="2"/>
      <c r="C37" s="1"/>
      <c r="D37" s="3">
        <v>3</v>
      </c>
      <c r="E37" s="7" t="s">
        <v>42</v>
      </c>
      <c r="F37" s="6"/>
      <c r="G37" s="67">
        <f t="shared" si="0"/>
        <v>29</v>
      </c>
      <c r="H37" s="67">
        <f t="shared" si="1"/>
        <v>113</v>
      </c>
      <c r="I37" s="67">
        <f t="shared" si="2"/>
        <v>1</v>
      </c>
      <c r="J37" s="67">
        <f t="shared" si="3"/>
        <v>13</v>
      </c>
      <c r="K37" s="68">
        <f t="shared" si="4"/>
        <v>341.54</v>
      </c>
      <c r="L37" s="52">
        <v>68.260000000000005</v>
      </c>
      <c r="M37" s="6">
        <v>4</v>
      </c>
      <c r="N37" s="32"/>
      <c r="O37" s="32"/>
      <c r="P37" s="39">
        <f t="shared" si="5"/>
        <v>88.26</v>
      </c>
      <c r="Q37" s="56">
        <f>IF(P37="",Default_Rank_Score,RANK(P37,P$4:P$42,1))</f>
        <v>33</v>
      </c>
      <c r="R37" s="52">
        <v>44.71</v>
      </c>
      <c r="S37" s="6">
        <v>4</v>
      </c>
      <c r="T37" s="32"/>
      <c r="U37" s="32"/>
      <c r="V37" s="39">
        <f t="shared" si="6"/>
        <v>64.710000000000008</v>
      </c>
      <c r="W37" s="58">
        <f>IF(V37="",Default_Rank_Score,RANK(V37,V$4:V$42,1))</f>
        <v>26</v>
      </c>
      <c r="X37" s="52">
        <v>44.31</v>
      </c>
      <c r="Y37" s="6">
        <v>1</v>
      </c>
      <c r="Z37" s="32"/>
      <c r="AA37" s="32"/>
      <c r="AB37" s="39">
        <f t="shared" si="7"/>
        <v>49.31</v>
      </c>
      <c r="AC37" s="58">
        <f>IF(AB37="",Default_Rank_Score,RANK(AB37,AB$4:AB$42,1))</f>
        <v>27</v>
      </c>
      <c r="AD37" s="52">
        <v>45.22</v>
      </c>
      <c r="AE37" s="6">
        <v>4</v>
      </c>
      <c r="AF37" s="32"/>
      <c r="AG37" s="32"/>
      <c r="AH37" s="39">
        <f t="shared" si="8"/>
        <v>65.22</v>
      </c>
      <c r="AI37" s="58">
        <f>IF(AH37="",Default_Rank_Score,RANK(AH37,AH$4:AH$42,1))</f>
        <v>27</v>
      </c>
      <c r="AJ37" s="52">
        <v>74.040000000000006</v>
      </c>
      <c r="AK37" s="6">
        <v>0</v>
      </c>
      <c r="AL37" s="32"/>
      <c r="AM37" s="32"/>
      <c r="AN37" s="39">
        <f t="shared" si="9"/>
        <v>74.040000000000006</v>
      </c>
      <c r="AO37" s="12"/>
      <c r="AP37" s="12"/>
      <c r="AQ37" s="12"/>
    </row>
    <row r="38" spans="1:43" s="11" customFormat="1" x14ac:dyDescent="0.15">
      <c r="A38" s="62" t="s">
        <v>100</v>
      </c>
      <c r="B38" s="2"/>
      <c r="C38" s="1"/>
      <c r="D38" s="3">
        <v>1</v>
      </c>
      <c r="E38" s="7" t="s">
        <v>44</v>
      </c>
      <c r="F38" s="6"/>
      <c r="G38" s="67">
        <f t="shared" si="0"/>
        <v>6</v>
      </c>
      <c r="H38" s="67">
        <f t="shared" si="1"/>
        <v>35</v>
      </c>
      <c r="I38" s="67">
        <f t="shared" si="2"/>
        <v>1</v>
      </c>
      <c r="J38" s="67">
        <f t="shared" si="3"/>
        <v>5</v>
      </c>
      <c r="K38" s="68">
        <f t="shared" si="4"/>
        <v>154.57</v>
      </c>
      <c r="L38" s="52">
        <v>30.93</v>
      </c>
      <c r="M38" s="6">
        <v>1</v>
      </c>
      <c r="N38" s="32"/>
      <c r="O38" s="32"/>
      <c r="P38" s="39">
        <f t="shared" si="5"/>
        <v>35.93</v>
      </c>
      <c r="Q38" s="56">
        <f>IF(P38="",Default_Rank_Score,RANK(P38,P$4:P$42,1))</f>
        <v>6</v>
      </c>
      <c r="R38" s="52">
        <v>20.12</v>
      </c>
      <c r="S38" s="6">
        <v>1</v>
      </c>
      <c r="T38" s="32"/>
      <c r="U38" s="32"/>
      <c r="V38" s="39">
        <f t="shared" si="6"/>
        <v>25.12</v>
      </c>
      <c r="W38" s="58">
        <f>IF(V38="",Default_Rank_Score,RANK(V38,V$4:V$42,1))</f>
        <v>3</v>
      </c>
      <c r="X38" s="52">
        <v>17.170000000000002</v>
      </c>
      <c r="Y38" s="6">
        <v>0</v>
      </c>
      <c r="Z38" s="32"/>
      <c r="AA38" s="32"/>
      <c r="AB38" s="39">
        <f t="shared" si="7"/>
        <v>17.170000000000002</v>
      </c>
      <c r="AC38" s="58">
        <f>IF(AB38="",Default_Rank_Score,RANK(AB38,AB$4:AB$42,1))</f>
        <v>3</v>
      </c>
      <c r="AD38" s="52">
        <v>30.73</v>
      </c>
      <c r="AE38" s="6">
        <v>1</v>
      </c>
      <c r="AF38" s="32"/>
      <c r="AG38" s="32"/>
      <c r="AH38" s="39">
        <f t="shared" si="8"/>
        <v>35.730000000000004</v>
      </c>
      <c r="AI38" s="58">
        <f>IF(AH38="",Default_Rank_Score,RANK(AH38,AH$4:AH$42,1))</f>
        <v>12</v>
      </c>
      <c r="AJ38" s="52">
        <v>30.62</v>
      </c>
      <c r="AK38" s="6">
        <v>2</v>
      </c>
      <c r="AL38" s="32"/>
      <c r="AM38" s="32"/>
      <c r="AN38" s="39">
        <f t="shared" si="9"/>
        <v>40.620000000000005</v>
      </c>
      <c r="AO38" s="12">
        <f>IF(AN38="",Default_Rank_Score,RANK(AN38,AN$4:AN$42,1))</f>
        <v>11</v>
      </c>
      <c r="AP38" s="12" t="e">
        <f>IF(#REF!="",Default_Rank_Score,RANK(#REF!,#REF!,1))</f>
        <v>#REF!</v>
      </c>
      <c r="AQ38" s="12" t="e">
        <f>IF(#REF!="",Default_Rank_Score,RANK(#REF!,#REF!,1))</f>
        <v>#REF!</v>
      </c>
    </row>
    <row r="39" spans="1:43" s="11" customFormat="1" x14ac:dyDescent="0.15">
      <c r="A39" s="62" t="s">
        <v>79</v>
      </c>
      <c r="B39" s="2"/>
      <c r="C39" s="1"/>
      <c r="D39" s="3">
        <v>2</v>
      </c>
      <c r="E39" s="7" t="s">
        <v>47</v>
      </c>
      <c r="F39" s="6"/>
      <c r="G39" s="67">
        <f t="shared" si="0"/>
        <v>34</v>
      </c>
      <c r="H39" s="67">
        <f t="shared" si="1"/>
        <v>156</v>
      </c>
      <c r="I39" s="67">
        <f t="shared" si="2"/>
        <v>1</v>
      </c>
      <c r="J39" s="67">
        <f t="shared" si="3"/>
        <v>10</v>
      </c>
      <c r="K39" s="68">
        <f t="shared" si="4"/>
        <v>408.26000000000005</v>
      </c>
      <c r="L39" s="52">
        <v>62.92</v>
      </c>
      <c r="M39" s="6">
        <v>2</v>
      </c>
      <c r="N39" s="32">
        <v>1</v>
      </c>
      <c r="O39" s="32"/>
      <c r="P39" s="39">
        <f t="shared" si="5"/>
        <v>82.92</v>
      </c>
      <c r="Q39" s="56">
        <f>IF(P39="",Default_Rank_Score,RANK(P39,P$4:P$42,1))</f>
        <v>31</v>
      </c>
      <c r="R39" s="52">
        <v>59.75</v>
      </c>
      <c r="S39" s="6">
        <v>2</v>
      </c>
      <c r="T39" s="32"/>
      <c r="U39" s="32"/>
      <c r="V39" s="39">
        <f t="shared" si="6"/>
        <v>69.75</v>
      </c>
      <c r="W39" s="58">
        <f>IF(V39="",Default_Rank_Score,RANK(V39,V$4:V$42,1))</f>
        <v>27</v>
      </c>
      <c r="X39" s="52">
        <v>67.400000000000006</v>
      </c>
      <c r="Y39" s="69">
        <v>0</v>
      </c>
      <c r="Z39" s="32"/>
      <c r="AA39" s="32"/>
      <c r="AB39" s="39">
        <f t="shared" si="7"/>
        <v>67.400000000000006</v>
      </c>
      <c r="AC39" s="58">
        <f>IF(AB39="",Default_Rank_Score,RANK(AB39,AB$4:AB$42,1))</f>
        <v>33</v>
      </c>
      <c r="AD39" s="52">
        <v>84.77</v>
      </c>
      <c r="AE39" s="6">
        <v>5</v>
      </c>
      <c r="AF39" s="32">
        <v>1</v>
      </c>
      <c r="AG39" s="32"/>
      <c r="AH39" s="39">
        <f t="shared" si="8"/>
        <v>119.77</v>
      </c>
      <c r="AI39" s="58">
        <f>IF(AH39="",Default_Rank_Score,RANK(AH39,AH$4:AH$42,1))</f>
        <v>36</v>
      </c>
      <c r="AJ39" s="52">
        <v>63.42</v>
      </c>
      <c r="AK39" s="6">
        <v>1</v>
      </c>
      <c r="AL39" s="32"/>
      <c r="AM39" s="32"/>
      <c r="AN39" s="39">
        <f t="shared" si="9"/>
        <v>68.42</v>
      </c>
      <c r="AO39" s="12">
        <f>IF(AN39="",Default_Rank_Score,RANK(AN39,AN$4:AN$42,1))</f>
        <v>29</v>
      </c>
      <c r="AP39" s="12" t="e">
        <f>IF(#REF!="",Default_Rank_Score,RANK(#REF!,#REF!,1))</f>
        <v>#REF!</v>
      </c>
      <c r="AQ39" s="12" t="e">
        <f>IF(#REF!="",Default_Rank_Score,RANK(#REF!,#REF!,1))</f>
        <v>#REF!</v>
      </c>
    </row>
    <row r="40" spans="1:43" s="11" customFormat="1" x14ac:dyDescent="0.15">
      <c r="A40" s="62" t="s">
        <v>63</v>
      </c>
      <c r="B40" s="2"/>
      <c r="C40" s="1"/>
      <c r="D40" s="3">
        <v>2</v>
      </c>
      <c r="E40" s="7" t="s">
        <v>64</v>
      </c>
      <c r="F40" s="6"/>
      <c r="G40" s="67">
        <f t="shared" si="0"/>
        <v>37</v>
      </c>
      <c r="H40" s="67">
        <f t="shared" si="1"/>
        <v>185</v>
      </c>
      <c r="I40" s="67">
        <f t="shared" si="2"/>
        <v>1</v>
      </c>
      <c r="J40" s="67">
        <f t="shared" si="3"/>
        <v>8</v>
      </c>
      <c r="K40" s="68">
        <f t="shared" si="4"/>
        <v>929.48</v>
      </c>
      <c r="L40" s="52">
        <v>208.77</v>
      </c>
      <c r="M40" s="6">
        <v>1</v>
      </c>
      <c r="N40" s="32"/>
      <c r="O40" s="32"/>
      <c r="P40" s="39">
        <f t="shared" si="5"/>
        <v>213.77</v>
      </c>
      <c r="Q40" s="56">
        <f>IF(P40="",Default_Rank_Score,RANK(P40,P$4:P$42,1))</f>
        <v>37</v>
      </c>
      <c r="R40" s="52">
        <v>161.72</v>
      </c>
      <c r="S40" s="6">
        <v>4</v>
      </c>
      <c r="T40" s="32"/>
      <c r="U40" s="32"/>
      <c r="V40" s="39">
        <f t="shared" si="6"/>
        <v>181.72</v>
      </c>
      <c r="W40" s="58">
        <f>IF(V40="",Default_Rank_Score,RANK(V40,V$4:V$42,1))</f>
        <v>37</v>
      </c>
      <c r="X40" s="52">
        <v>188.5</v>
      </c>
      <c r="Y40" s="6">
        <v>0</v>
      </c>
      <c r="Z40" s="32"/>
      <c r="AA40" s="32"/>
      <c r="AB40" s="39">
        <f t="shared" si="7"/>
        <v>188.5</v>
      </c>
      <c r="AC40" s="58">
        <f>IF(AB40="",Default_Rank_Score,RANK(AB40,AB$4:AB$42,1))</f>
        <v>37</v>
      </c>
      <c r="AD40" s="52">
        <v>164.55</v>
      </c>
      <c r="AE40" s="6">
        <v>2</v>
      </c>
      <c r="AF40" s="32"/>
      <c r="AG40" s="32"/>
      <c r="AH40" s="39">
        <f t="shared" si="8"/>
        <v>174.55</v>
      </c>
      <c r="AI40" s="58">
        <f>IF(AH40="",Default_Rank_Score,RANK(AH40,AH$4:AH$42,1))</f>
        <v>37</v>
      </c>
      <c r="AJ40" s="52">
        <v>165.94</v>
      </c>
      <c r="AK40" s="6">
        <v>1</v>
      </c>
      <c r="AL40" s="32"/>
      <c r="AM40" s="32"/>
      <c r="AN40" s="39">
        <f t="shared" si="9"/>
        <v>170.94</v>
      </c>
      <c r="AO40" s="12">
        <f>IF(AN40="",Default_Rank_Score,RANK(AN40,AN$4:AN$42,1))</f>
        <v>37</v>
      </c>
      <c r="AP40" s="12" t="e">
        <f>IF(#REF!="",Default_Rank_Score,RANK(#REF!,#REF!,1))</f>
        <v>#REF!</v>
      </c>
      <c r="AQ40" s="12" t="e">
        <f>IF(#REF!="",Default_Rank_Score,RANK(#REF!,#REF!,1))</f>
        <v>#REF!</v>
      </c>
    </row>
    <row r="41" spans="1:43" s="11" customFormat="1" x14ac:dyDescent="0.15">
      <c r="A41" s="62" t="s">
        <v>48</v>
      </c>
      <c r="B41" s="2"/>
      <c r="C41" s="1"/>
      <c r="D41" s="3">
        <v>1</v>
      </c>
      <c r="E41" s="7" t="s">
        <v>49</v>
      </c>
      <c r="F41" s="6"/>
      <c r="G41" s="67">
        <f t="shared" si="0"/>
        <v>7</v>
      </c>
      <c r="H41" s="67">
        <f t="shared" si="1"/>
        <v>39</v>
      </c>
      <c r="I41" s="67">
        <f t="shared" si="2"/>
        <v>1</v>
      </c>
      <c r="J41" s="67">
        <f t="shared" si="3"/>
        <v>9</v>
      </c>
      <c r="K41" s="68">
        <f t="shared" si="4"/>
        <v>159.74</v>
      </c>
      <c r="L41" s="52">
        <v>24.63</v>
      </c>
      <c r="M41" s="6">
        <v>2</v>
      </c>
      <c r="N41" s="32"/>
      <c r="O41" s="32"/>
      <c r="P41" s="39">
        <f t="shared" si="5"/>
        <v>34.629999999999995</v>
      </c>
      <c r="Q41" s="56">
        <f>IF(P41="",Default_Rank_Score,RANK(P41,P$4:P$42,1))</f>
        <v>5</v>
      </c>
      <c r="R41" s="52">
        <v>18.420000000000002</v>
      </c>
      <c r="S41" s="6">
        <v>2</v>
      </c>
      <c r="T41" s="32"/>
      <c r="U41" s="32"/>
      <c r="V41" s="39">
        <f t="shared" si="6"/>
        <v>28.42</v>
      </c>
      <c r="W41" s="58">
        <f>IF(V41="",Default_Rank_Score,RANK(V41,V$4:V$42,1))</f>
        <v>4</v>
      </c>
      <c r="X41" s="52">
        <v>17.850000000000001</v>
      </c>
      <c r="Y41" s="6">
        <v>0</v>
      </c>
      <c r="Z41" s="32"/>
      <c r="AA41" s="32"/>
      <c r="AB41" s="39">
        <f t="shared" si="7"/>
        <v>17.850000000000001</v>
      </c>
      <c r="AC41" s="58">
        <f>IF(AB41="",Default_Rank_Score,RANK(AB41,AB$4:AB$42,1))</f>
        <v>4</v>
      </c>
      <c r="AD41" s="52">
        <v>23.11</v>
      </c>
      <c r="AE41" s="69">
        <v>3</v>
      </c>
      <c r="AF41" s="32"/>
      <c r="AG41" s="32"/>
      <c r="AH41" s="39">
        <f t="shared" si="8"/>
        <v>38.11</v>
      </c>
      <c r="AI41" s="58">
        <f>IF(AH41="",Default_Rank_Score,RANK(AH41,AH$4:AH$42,1))</f>
        <v>14</v>
      </c>
      <c r="AJ41" s="52">
        <v>30.73</v>
      </c>
      <c r="AK41" s="6">
        <v>2</v>
      </c>
      <c r="AL41" s="32"/>
      <c r="AM41" s="32"/>
      <c r="AN41" s="39">
        <f t="shared" si="9"/>
        <v>40.730000000000004</v>
      </c>
      <c r="AO41" s="12">
        <f>IF(AN41="",Default_Rank_Score,RANK(AN41,AN$4:AN$42,1))</f>
        <v>12</v>
      </c>
      <c r="AP41" s="12" t="e">
        <f>IF(#REF!="",Default_Rank_Score,RANK(#REF!,#REF!,1))</f>
        <v>#REF!</v>
      </c>
      <c r="AQ41" s="12" t="e">
        <f>IF(#REF!="",Default_Rank_Score,RANK(#REF!,#REF!,1))</f>
        <v>#REF!</v>
      </c>
    </row>
    <row r="42" spans="1:43" s="27" customFormat="1" ht="14" thickBot="1" x14ac:dyDescent="0.2">
      <c r="A42" s="40" t="s">
        <v>26</v>
      </c>
      <c r="B42" s="41"/>
      <c r="C42" s="41"/>
      <c r="D42" s="41"/>
      <c r="E42" s="42"/>
      <c r="F42" s="43"/>
      <c r="G42" s="44"/>
      <c r="H42" s="44"/>
      <c r="I42" s="44"/>
      <c r="J42" s="44"/>
      <c r="K42" s="47"/>
      <c r="L42" s="53"/>
      <c r="M42" s="44"/>
      <c r="N42" s="44"/>
      <c r="O42" s="44"/>
      <c r="P42" s="45"/>
      <c r="Q42" s="57"/>
      <c r="R42" s="53"/>
      <c r="S42" s="44"/>
      <c r="T42" s="44"/>
      <c r="U42" s="44"/>
      <c r="V42" s="45"/>
      <c r="W42" s="57"/>
      <c r="X42" s="53"/>
      <c r="Y42" s="44"/>
      <c r="Z42" s="44"/>
      <c r="AA42" s="44"/>
      <c r="AB42" s="45"/>
      <c r="AC42" s="57"/>
      <c r="AD42" s="53"/>
      <c r="AE42" s="44"/>
      <c r="AF42" s="44"/>
      <c r="AG42" s="44"/>
      <c r="AH42" s="45"/>
      <c r="AI42" s="57"/>
      <c r="AJ42" s="53"/>
      <c r="AK42" s="44"/>
      <c r="AL42" s="44"/>
      <c r="AM42" s="44"/>
      <c r="AN42" s="45"/>
      <c r="AO42" s="26"/>
      <c r="AP42" s="26"/>
      <c r="AQ42" s="26"/>
    </row>
    <row r="43" spans="1:43" s="17" customFormat="1" x14ac:dyDescent="0.15">
      <c r="A43" s="17" t="s">
        <v>27</v>
      </c>
      <c r="E43" s="13"/>
      <c r="F43" s="5"/>
      <c r="G43" s="15"/>
      <c r="H43" s="15"/>
      <c r="I43" s="15"/>
      <c r="J43" s="15"/>
      <c r="K43" s="15"/>
      <c r="L43" s="16">
        <v>200</v>
      </c>
      <c r="M43" s="15"/>
      <c r="N43" s="15"/>
      <c r="O43" s="15"/>
      <c r="P43" s="16"/>
      <c r="Q43" s="15"/>
      <c r="R43" s="16">
        <v>200</v>
      </c>
      <c r="S43" s="15"/>
      <c r="T43" s="15"/>
      <c r="U43" s="15"/>
      <c r="V43" s="16"/>
      <c r="W43" s="15"/>
      <c r="X43" s="16">
        <v>200</v>
      </c>
      <c r="Y43" s="15"/>
      <c r="Z43" s="15"/>
      <c r="AA43" s="15"/>
      <c r="AB43" s="16"/>
      <c r="AC43" s="15"/>
      <c r="AD43" s="16">
        <v>200</v>
      </c>
      <c r="AE43" s="15"/>
      <c r="AF43" s="15"/>
      <c r="AG43" s="15"/>
      <c r="AH43" s="16"/>
      <c r="AI43" s="15"/>
      <c r="AJ43" s="16">
        <v>200</v>
      </c>
      <c r="AK43" s="15"/>
      <c r="AL43" s="15"/>
      <c r="AM43" s="15"/>
      <c r="AN43" s="16"/>
      <c r="AO43" s="15"/>
      <c r="AP43" s="15"/>
      <c r="AQ43" s="15"/>
    </row>
    <row r="44" spans="1:43" s="17" customFormat="1" x14ac:dyDescent="0.15">
      <c r="A44" s="4" t="s">
        <v>28</v>
      </c>
      <c r="B44" s="4"/>
      <c r="C44" s="4"/>
      <c r="D44" s="4"/>
      <c r="E44" s="13"/>
      <c r="F44" s="5"/>
      <c r="G44" s="15"/>
      <c r="H44" s="15"/>
      <c r="I44" s="15"/>
      <c r="J44" s="15"/>
      <c r="K44" s="15"/>
      <c r="L44" s="16">
        <v>20</v>
      </c>
      <c r="M44" s="15"/>
      <c r="N44" s="15"/>
      <c r="O44" s="15"/>
      <c r="P44" s="16"/>
      <c r="Q44" s="15"/>
      <c r="R44" s="16">
        <v>20</v>
      </c>
      <c r="S44" s="15"/>
      <c r="T44" s="15"/>
      <c r="U44" s="15"/>
      <c r="V44" s="16"/>
      <c r="W44" s="15"/>
      <c r="X44" s="16">
        <v>20</v>
      </c>
      <c r="Y44" s="15"/>
      <c r="Z44" s="15"/>
      <c r="AA44" s="15"/>
      <c r="AB44" s="16"/>
      <c r="AC44" s="15"/>
      <c r="AD44" s="16">
        <v>20</v>
      </c>
      <c r="AE44" s="15"/>
      <c r="AF44" s="15"/>
      <c r="AG44" s="15"/>
      <c r="AH44" s="16"/>
      <c r="AI44" s="15"/>
      <c r="AJ44" s="16">
        <v>20</v>
      </c>
      <c r="AK44" s="15"/>
      <c r="AL44" s="15"/>
      <c r="AM44" s="15"/>
      <c r="AN44" s="16"/>
      <c r="AO44" s="15"/>
      <c r="AP44" s="15"/>
      <c r="AQ44" s="15"/>
    </row>
    <row r="45" spans="1:43" s="17" customFormat="1" x14ac:dyDescent="0.15">
      <c r="A45" s="4" t="s">
        <v>29</v>
      </c>
      <c r="B45" s="4"/>
      <c r="C45" s="4"/>
      <c r="D45" s="4"/>
      <c r="E45" s="13"/>
      <c r="F45" s="5"/>
      <c r="G45" s="15"/>
      <c r="H45" s="15"/>
      <c r="I45" s="15"/>
      <c r="J45" s="15"/>
      <c r="K45" s="15"/>
      <c r="L45" s="16">
        <f>MIN(L4:L42)</f>
        <v>22.11</v>
      </c>
      <c r="M45" s="15"/>
      <c r="N45" s="15"/>
      <c r="O45" s="15"/>
      <c r="P45" s="16">
        <f>MIN(P4:P42)</f>
        <v>27.11</v>
      </c>
      <c r="Q45" s="15"/>
      <c r="R45" s="16">
        <f>MIN(R4:R42)</f>
        <v>17</v>
      </c>
      <c r="S45" s="15"/>
      <c r="T45" s="15"/>
      <c r="U45" s="15"/>
      <c r="V45" s="16">
        <f>MIN(V4:V42)</f>
        <v>17</v>
      </c>
      <c r="W45" s="15"/>
      <c r="X45" s="16">
        <f>MIN(X4:X42)</f>
        <v>13.37</v>
      </c>
      <c r="Y45" s="15"/>
      <c r="Z45" s="15"/>
      <c r="AA45" s="15"/>
      <c r="AB45" s="16">
        <f>MIN(AB4:AB42)</f>
        <v>13.37</v>
      </c>
      <c r="AC45" s="15"/>
      <c r="AD45" s="16">
        <f>MIN(AD4:AD42)</f>
        <v>19.27</v>
      </c>
      <c r="AE45" s="15"/>
      <c r="AF45" s="15"/>
      <c r="AG45" s="15"/>
      <c r="AH45" s="16">
        <f>MIN(AH4:AH42)</f>
        <v>19.27</v>
      </c>
      <c r="AI45" s="15"/>
      <c r="AJ45" s="16">
        <f>MIN(AJ4:AJ42)</f>
        <v>18.920000000000002</v>
      </c>
      <c r="AK45" s="15"/>
      <c r="AL45" s="15"/>
      <c r="AM45" s="15"/>
      <c r="AN45" s="16">
        <f>MIN(AN4:AN42)</f>
        <v>18.920000000000002</v>
      </c>
      <c r="AO45" s="15"/>
      <c r="AP45" s="15"/>
      <c r="AQ45" s="15"/>
    </row>
    <row r="46" spans="1:43" s="17" customFormat="1" x14ac:dyDescent="0.15">
      <c r="A46" s="4" t="s">
        <v>30</v>
      </c>
      <c r="B46" s="4"/>
      <c r="C46" s="4"/>
      <c r="D46" s="4"/>
      <c r="E46" s="13"/>
      <c r="F46" s="5"/>
      <c r="G46" s="15"/>
      <c r="H46" s="15"/>
      <c r="I46" s="15"/>
      <c r="J46" s="15"/>
      <c r="K46" s="15"/>
      <c r="L46" s="16">
        <f>MAX(L4:L42)</f>
        <v>208.77</v>
      </c>
      <c r="M46" s="15"/>
      <c r="N46" s="15"/>
      <c r="O46" s="15"/>
      <c r="P46" s="16">
        <f>MAX(P4:P42)</f>
        <v>213.77</v>
      </c>
      <c r="Q46" s="15"/>
      <c r="R46" s="16">
        <f>MAX(R4:R42)</f>
        <v>161.72</v>
      </c>
      <c r="S46" s="15"/>
      <c r="T46" s="15"/>
      <c r="U46" s="15"/>
      <c r="V46" s="16">
        <f>MAX(V4:V42)</f>
        <v>181.72</v>
      </c>
      <c r="W46" s="15"/>
      <c r="X46" s="16">
        <f>MAX(X4:X42)</f>
        <v>188.5</v>
      </c>
      <c r="Y46" s="15"/>
      <c r="Z46" s="15"/>
      <c r="AA46" s="15"/>
      <c r="AB46" s="16">
        <f>MAX(AB4:AB42)</f>
        <v>188.5</v>
      </c>
      <c r="AC46" s="15"/>
      <c r="AD46" s="16">
        <f>MAX(AD4:AD42)</f>
        <v>164.55</v>
      </c>
      <c r="AE46" s="15"/>
      <c r="AF46" s="15"/>
      <c r="AG46" s="15"/>
      <c r="AH46" s="16">
        <f>MAX(AH4:AH42)</f>
        <v>174.55</v>
      </c>
      <c r="AI46" s="15"/>
      <c r="AJ46" s="16">
        <f>MAX(AJ4:AJ42)</f>
        <v>165.94</v>
      </c>
      <c r="AK46" s="15"/>
      <c r="AL46" s="15"/>
      <c r="AM46" s="15"/>
      <c r="AN46" s="16">
        <f>MAX(AN4:AN42)</f>
        <v>170.94</v>
      </c>
      <c r="AO46" s="15"/>
      <c r="AP46" s="15"/>
      <c r="AQ46" s="15"/>
    </row>
    <row r="47" spans="1:43" s="17" customFormat="1" x14ac:dyDescent="0.15">
      <c r="A47" s="4" t="s">
        <v>31</v>
      </c>
      <c r="B47" s="4"/>
      <c r="C47" s="4"/>
      <c r="D47" s="4"/>
      <c r="E47" s="13"/>
      <c r="F47" s="5"/>
      <c r="G47" s="15"/>
      <c r="H47" s="15"/>
      <c r="I47" s="15"/>
      <c r="J47" s="15"/>
      <c r="K47" s="15"/>
      <c r="L47" s="16">
        <f>AVERAGE(L4:L42)</f>
        <v>56.290000000000013</v>
      </c>
      <c r="M47" s="15"/>
      <c r="N47" s="15"/>
      <c r="O47" s="15"/>
      <c r="P47" s="16">
        <f>AVERAGE(P4:P42)</f>
        <v>62.641351351351354</v>
      </c>
      <c r="Q47" s="15"/>
      <c r="R47" s="16">
        <f>AVERAGE(R4:R42)</f>
        <v>49.179999999999993</v>
      </c>
      <c r="S47" s="15"/>
      <c r="T47" s="15"/>
      <c r="U47" s="15"/>
      <c r="V47" s="16">
        <f>AVERAGE(V4:V42)</f>
        <v>54.855675675675677</v>
      </c>
      <c r="W47" s="15"/>
      <c r="X47" s="16">
        <f>AVERAGE(X4:X42)</f>
        <v>39.787222222222226</v>
      </c>
      <c r="Y47" s="15"/>
      <c r="Z47" s="15"/>
      <c r="AA47" s="15"/>
      <c r="AB47" s="16">
        <f>AVERAGE(AB4:AB42)</f>
        <v>45.73891891891892</v>
      </c>
      <c r="AC47" s="15"/>
      <c r="AD47" s="16">
        <f>AVERAGE(AD4:AD42)</f>
        <v>49.134864864864859</v>
      </c>
      <c r="AE47" s="15"/>
      <c r="AF47" s="15"/>
      <c r="AG47" s="15"/>
      <c r="AH47" s="16">
        <f>AVERAGE(AH4:AH42)</f>
        <v>54.269999999999996</v>
      </c>
      <c r="AI47" s="15"/>
      <c r="AJ47" s="16">
        <f>AVERAGE(AJ4:AJ42)</f>
        <v>52.098108108108107</v>
      </c>
      <c r="AK47" s="15"/>
      <c r="AL47" s="15"/>
      <c r="AM47" s="15"/>
      <c r="AN47" s="16">
        <f>AVERAGE(AN4:AN42)</f>
        <v>57.368378378378381</v>
      </c>
      <c r="AO47" s="15"/>
      <c r="AP47" s="15"/>
      <c r="AQ47" s="15"/>
    </row>
    <row r="48" spans="1:43" s="17" customFormat="1" x14ac:dyDescent="0.15">
      <c r="A48" s="4" t="s">
        <v>32</v>
      </c>
      <c r="B48" s="4"/>
      <c r="C48" s="4"/>
      <c r="D48" s="4"/>
      <c r="E48" s="13"/>
      <c r="F48" s="5"/>
      <c r="G48" s="15"/>
      <c r="H48" s="15"/>
      <c r="I48" s="15"/>
      <c r="J48" s="15"/>
      <c r="K48" s="15"/>
      <c r="L48" s="16">
        <f>STDEV(L4:L42)</f>
        <v>32.304814828615086</v>
      </c>
      <c r="M48" s="15"/>
      <c r="N48" s="15"/>
      <c r="O48" s="15"/>
      <c r="P48" s="16">
        <f>STDEV(M4:P42)</f>
        <v>38.905507448661275</v>
      </c>
      <c r="Q48" s="15"/>
      <c r="R48" s="16">
        <f>STDEV(R4:R42)</f>
        <v>27.553543127679411</v>
      </c>
      <c r="S48" s="15"/>
      <c r="T48" s="15"/>
      <c r="U48" s="15"/>
      <c r="V48" s="16">
        <f>STDEV(S4:V42)</f>
        <v>33.862833639521398</v>
      </c>
      <c r="W48" s="15"/>
      <c r="X48" s="16">
        <f>STDEV(X4:X42)</f>
        <v>29.841354489663789</v>
      </c>
      <c r="Y48" s="15"/>
      <c r="Z48" s="15"/>
      <c r="AA48" s="15"/>
      <c r="AB48" s="16">
        <f>STDEV(Y4:AB42)</f>
        <v>32.870759876936489</v>
      </c>
      <c r="AC48" s="15"/>
      <c r="AD48" s="16">
        <f>STDEV(AD4:AD42)</f>
        <v>27.603131527421322</v>
      </c>
      <c r="AE48" s="15"/>
      <c r="AF48" s="15"/>
      <c r="AG48" s="15"/>
      <c r="AH48" s="16">
        <f>STDEV(AE4:AH42)</f>
        <v>34.172063801641123</v>
      </c>
      <c r="AI48" s="15"/>
      <c r="AJ48" s="16">
        <f>STDEV(AJ4:AJ42)</f>
        <v>27.667981177390466</v>
      </c>
      <c r="AK48" s="15"/>
      <c r="AL48" s="15"/>
      <c r="AM48" s="15"/>
      <c r="AN48" s="16">
        <f>STDEV(AK4:AN42)</f>
        <v>36.129893779638387</v>
      </c>
      <c r="AO48" s="15"/>
      <c r="AP48" s="15"/>
      <c r="AQ48" s="15"/>
    </row>
    <row r="49" spans="1:43" s="17" customFormat="1" x14ac:dyDescent="0.15">
      <c r="A49" s="4" t="s">
        <v>33</v>
      </c>
      <c r="B49" s="4"/>
      <c r="C49" s="4"/>
      <c r="D49" s="4"/>
      <c r="E49" s="13"/>
      <c r="F49" s="5"/>
      <c r="G49" s="15"/>
      <c r="H49" s="15"/>
      <c r="I49" s="15"/>
      <c r="J49" s="15"/>
      <c r="K49" s="15"/>
      <c r="L49" s="16"/>
      <c r="M49" s="15">
        <f>MAX(M4:M42)</f>
        <v>8</v>
      </c>
      <c r="N49" s="15"/>
      <c r="O49" s="15"/>
      <c r="P49" s="16"/>
      <c r="Q49" s="15"/>
      <c r="R49" s="16"/>
      <c r="S49" s="15">
        <f>MAX(S4:S42)</f>
        <v>6</v>
      </c>
      <c r="T49" s="15"/>
      <c r="U49" s="15"/>
      <c r="V49" s="16"/>
      <c r="W49" s="15"/>
      <c r="X49" s="16"/>
      <c r="Y49" s="15">
        <f>MAX(Y4:Y42)</f>
        <v>24</v>
      </c>
      <c r="Z49" s="15"/>
      <c r="AA49" s="15"/>
      <c r="AB49" s="16"/>
      <c r="AC49" s="15"/>
      <c r="AD49" s="16"/>
      <c r="AE49" s="15">
        <f>MAX(AE4:AE42)</f>
        <v>5</v>
      </c>
      <c r="AF49" s="15"/>
      <c r="AG49" s="15"/>
      <c r="AH49" s="16"/>
      <c r="AI49" s="15"/>
      <c r="AJ49" s="16"/>
      <c r="AK49" s="15">
        <f>MAX(AK4:AK42)</f>
        <v>8</v>
      </c>
      <c r="AL49" s="15"/>
      <c r="AM49" s="15"/>
      <c r="AN49" s="16"/>
      <c r="AO49" s="15"/>
      <c r="AP49" s="15"/>
      <c r="AQ49" s="15"/>
    </row>
    <row r="50" spans="1:43" s="17" customFormat="1" x14ac:dyDescent="0.15">
      <c r="A50" s="4" t="s">
        <v>34</v>
      </c>
      <c r="B50" s="4"/>
      <c r="C50" s="4"/>
      <c r="D50" s="4"/>
      <c r="E50" s="13"/>
      <c r="F50" s="5"/>
      <c r="G50" s="15"/>
      <c r="H50" s="15"/>
      <c r="I50" s="15"/>
      <c r="J50" s="15"/>
      <c r="K50" s="15"/>
      <c r="L50" s="16"/>
      <c r="M50" s="15">
        <f>AVERAGE(M4:M42)</f>
        <v>1.2162162162162162</v>
      </c>
      <c r="N50" s="15"/>
      <c r="O50" s="15"/>
      <c r="P50" s="16"/>
      <c r="Q50" s="15"/>
      <c r="R50" s="16"/>
      <c r="S50" s="15">
        <f>AVERAGE(S4:S42)</f>
        <v>1</v>
      </c>
      <c r="T50" s="15"/>
      <c r="U50" s="15"/>
      <c r="V50" s="16"/>
      <c r="W50" s="15"/>
      <c r="X50" s="16"/>
      <c r="Y50" s="15">
        <f>AVERAGE(Y4:Y42)</f>
        <v>1.1351351351351351</v>
      </c>
      <c r="Z50" s="15"/>
      <c r="AA50" s="15"/>
      <c r="AB50" s="16"/>
      <c r="AC50" s="15"/>
      <c r="AD50" s="16"/>
      <c r="AE50" s="15">
        <f>AVERAGE(AE4:AE42)</f>
        <v>0.86486486486486491</v>
      </c>
      <c r="AF50" s="15"/>
      <c r="AG50" s="15"/>
      <c r="AH50" s="16"/>
      <c r="AI50" s="15"/>
      <c r="AJ50" s="16"/>
      <c r="AK50" s="15">
        <f>AVERAGE(AK4:AK42)</f>
        <v>1.0540540540540539</v>
      </c>
      <c r="AL50" s="15"/>
      <c r="AM50" s="15"/>
      <c r="AN50" s="16"/>
      <c r="AO50" s="15"/>
      <c r="AP50" s="15"/>
      <c r="AQ50" s="15"/>
    </row>
    <row r="51" spans="1:43" s="17" customFormat="1" x14ac:dyDescent="0.15">
      <c r="A51" s="4" t="s">
        <v>35</v>
      </c>
      <c r="B51" s="4"/>
      <c r="C51" s="4"/>
      <c r="D51" s="4"/>
      <c r="F51" s="5"/>
      <c r="G51" s="15">
        <v>0</v>
      </c>
      <c r="H51" s="15"/>
      <c r="I51" s="15"/>
      <c r="J51" s="15"/>
      <c r="K51" s="15"/>
      <c r="L51" s="16"/>
      <c r="M51" s="15" t="s">
        <v>36</v>
      </c>
      <c r="N51" s="15"/>
      <c r="O51" s="15" t="s">
        <v>37</v>
      </c>
      <c r="P51" s="16" t="s">
        <v>38</v>
      </c>
      <c r="Q51" s="15"/>
      <c r="R51" s="16"/>
      <c r="S51" s="15" t="s">
        <v>36</v>
      </c>
      <c r="T51" s="15"/>
      <c r="U51" s="15" t="s">
        <v>37</v>
      </c>
      <c r="V51" s="16" t="s">
        <v>38</v>
      </c>
      <c r="W51" s="15"/>
      <c r="X51" s="16"/>
      <c r="Y51" s="15" t="s">
        <v>36</v>
      </c>
      <c r="Z51" s="15"/>
      <c r="AA51" s="15" t="s">
        <v>37</v>
      </c>
      <c r="AB51" s="16" t="s">
        <v>38</v>
      </c>
      <c r="AC51" s="15"/>
      <c r="AD51" s="16"/>
      <c r="AE51" s="15" t="s">
        <v>36</v>
      </c>
      <c r="AF51" s="15"/>
      <c r="AG51" s="15" t="s">
        <v>37</v>
      </c>
      <c r="AH51" s="16" t="s">
        <v>38</v>
      </c>
      <c r="AI51" s="15"/>
      <c r="AJ51" s="16"/>
      <c r="AK51" s="15" t="s">
        <v>36</v>
      </c>
      <c r="AL51" s="15"/>
      <c r="AM51" s="15" t="s">
        <v>37</v>
      </c>
      <c r="AN51" s="16" t="s">
        <v>38</v>
      </c>
      <c r="AO51" s="15"/>
      <c r="AP51" s="15"/>
      <c r="AQ51" s="5"/>
    </row>
    <row r="52" spans="1:43" x14ac:dyDescent="0.15">
      <c r="A52" s="18" t="s">
        <v>39</v>
      </c>
      <c r="P52" s="23">
        <f>P2*5+30</f>
        <v>150</v>
      </c>
      <c r="V52" s="23">
        <f>V2*5+30</f>
        <v>140</v>
      </c>
      <c r="AB52" s="23">
        <f>AB2*5+30</f>
        <v>140</v>
      </c>
      <c r="AH52" s="23">
        <f>AH2*5+30</f>
        <v>150</v>
      </c>
      <c r="AN52" s="23">
        <f>AN2*5+30</f>
        <v>160</v>
      </c>
    </row>
  </sheetData>
  <sheetProtection insertRows="0" deleteRows="0" selectLockedCells="1" sort="0"/>
  <sortState ref="A5:AQ41">
    <sortCondition descending="1" ref="I5:I41"/>
    <sortCondition ref="A5:A41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conditionalFormatting sqref="N5:N41">
    <cfRule type="cellIs" dxfId="7" priority="4" operator="equal">
      <formula>1</formula>
    </cfRule>
  </conditionalFormatting>
  <conditionalFormatting sqref="T5:T41">
    <cfRule type="cellIs" dxfId="6" priority="3" operator="equal">
      <formula>1</formula>
    </cfRule>
  </conditionalFormatting>
  <conditionalFormatting sqref="AF5:AF41">
    <cfRule type="cellIs" dxfId="5" priority="2" operator="equal">
      <formula>1</formula>
    </cfRule>
  </conditionalFormatting>
  <conditionalFormatting sqref="AL5:AL41">
    <cfRule type="cellIs" dxfId="4" priority="1" operator="equal">
      <formula>1</formula>
    </cfRule>
  </conditionalFormatting>
  <dataValidations count="4">
    <dataValidation type="whole" allowBlank="1" showErrorMessage="1" errorTitle="Must be 0 or 1" error="You either have a procedural penanty or not._x000d_Legal Values are 0 or 1." sqref="T5:U41 Z5:AA41 AF5:AG41 AL5:AM41 N5:O41" xr:uid="{D62F2E6C-EA2D-004D-A6C8-ECCC3C48C157}">
      <formula1>0</formula1>
      <formula2>1</formula2>
    </dataValidation>
    <dataValidation type="decimal" errorStyle="warning" allowBlank="1" showErrorMessage="1" errorTitle="That's a lot of misses" error="It's unusual to miss more than 10" sqref="S5:S41 AE5:AE41 Y5:Y41 AK5:AK41 M5:M41" xr:uid="{271E1878-B3AD-F647-8D3B-791EA1A684CB}">
      <formula1>0</formula1>
      <formula2>10</formula2>
    </dataValidation>
    <dataValidation type="decimal" errorStyle="warning" allowBlank="1" errorTitle="New Max or Min" error="Please verify your data" sqref="R5:R41 X5:X41 AJ5:AJ41 AD5:AD41" xr:uid="{0B2D0BD6-9C57-4C41-B216-C132EC98CE80}">
      <formula1>#REF!</formula1>
      <formula2>#REF!</formula2>
    </dataValidation>
    <dataValidation allowBlank="1" showInputMessage="1" sqref="L1 L3:L1048576" xr:uid="{B477D8F2-0FA8-5E4B-B0A8-3053C11ECAA4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42" max="16383" man="1"/>
  </rowBreaks>
  <colBreaks count="1" manualBreakCount="1">
    <brk id="35" max="1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2"/>
  <sheetViews>
    <sheetView zoomScale="120" zoomScaleNormal="120" workbookViewId="0">
      <selection activeCell="A7" sqref="A7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83" t="s">
        <v>0</v>
      </c>
      <c r="B1" s="84"/>
      <c r="C1" s="84"/>
      <c r="D1" s="84"/>
      <c r="E1" s="85"/>
      <c r="F1" s="86" t="s">
        <v>1</v>
      </c>
      <c r="G1" s="87"/>
      <c r="H1" s="87"/>
      <c r="I1" s="87"/>
      <c r="J1" s="87"/>
      <c r="K1" s="88"/>
      <c r="L1" s="77" t="s">
        <v>2</v>
      </c>
      <c r="M1" s="78"/>
      <c r="N1" s="78"/>
      <c r="O1" s="78"/>
      <c r="P1" s="48" t="s">
        <v>3</v>
      </c>
      <c r="Q1" s="8"/>
      <c r="R1" s="77" t="s">
        <v>4</v>
      </c>
      <c r="S1" s="78"/>
      <c r="T1" s="78"/>
      <c r="U1" s="78"/>
      <c r="V1" s="48" t="s">
        <v>3</v>
      </c>
      <c r="W1" s="8"/>
      <c r="X1" s="77" t="s">
        <v>5</v>
      </c>
      <c r="Y1" s="78"/>
      <c r="Z1" s="78"/>
      <c r="AA1" s="78"/>
      <c r="AB1" s="48" t="s">
        <v>3</v>
      </c>
      <c r="AC1" s="8"/>
      <c r="AD1" s="77" t="s">
        <v>6</v>
      </c>
      <c r="AE1" s="78"/>
      <c r="AF1" s="78"/>
      <c r="AG1" s="78"/>
      <c r="AH1" s="48" t="s">
        <v>3</v>
      </c>
      <c r="AI1" s="8"/>
      <c r="AJ1" s="77" t="s">
        <v>7</v>
      </c>
      <c r="AK1" s="78"/>
      <c r="AL1" s="78"/>
      <c r="AM1" s="78"/>
      <c r="AN1" s="48" t="s">
        <v>3</v>
      </c>
      <c r="AO1" s="8"/>
      <c r="AP1" s="8"/>
      <c r="AQ1" s="8"/>
    </row>
    <row r="2" spans="1:43" s="9" customFormat="1" ht="12.75" customHeight="1" thickBot="1" x14ac:dyDescent="0.2">
      <c r="A2" s="79" t="s">
        <v>8</v>
      </c>
      <c r="B2" s="80"/>
      <c r="C2" s="80"/>
      <c r="D2" s="80"/>
      <c r="E2" s="63"/>
      <c r="F2" s="89"/>
      <c r="G2" s="90"/>
      <c r="H2" s="90"/>
      <c r="I2" s="90"/>
      <c r="J2" s="90"/>
      <c r="K2" s="91"/>
      <c r="L2" s="81" t="s">
        <v>54</v>
      </c>
      <c r="M2" s="82"/>
      <c r="N2" s="82"/>
      <c r="O2" s="82"/>
      <c r="P2" s="49">
        <v>24</v>
      </c>
      <c r="Q2" s="14"/>
      <c r="R2" s="81" t="s">
        <v>58</v>
      </c>
      <c r="S2" s="82"/>
      <c r="T2" s="82"/>
      <c r="U2" s="82"/>
      <c r="V2" s="49">
        <v>22</v>
      </c>
      <c r="W2" s="14"/>
      <c r="X2" s="81" t="s">
        <v>55</v>
      </c>
      <c r="Y2" s="82"/>
      <c r="Z2" s="82"/>
      <c r="AA2" s="82"/>
      <c r="AB2" s="49">
        <v>22</v>
      </c>
      <c r="AC2" s="14"/>
      <c r="AD2" s="81" t="s">
        <v>56</v>
      </c>
      <c r="AE2" s="82"/>
      <c r="AF2" s="82"/>
      <c r="AG2" s="82"/>
      <c r="AH2" s="49">
        <v>24</v>
      </c>
      <c r="AI2" s="14"/>
      <c r="AJ2" s="81" t="s">
        <v>57</v>
      </c>
      <c r="AK2" s="82"/>
      <c r="AL2" s="82"/>
      <c r="AM2" s="82"/>
      <c r="AN2" s="49">
        <v>26</v>
      </c>
      <c r="AO2" s="14"/>
      <c r="AP2" s="14"/>
      <c r="AQ2" s="8"/>
    </row>
    <row r="3" spans="1:43" s="24" customFormat="1" ht="78" customHeight="1" x14ac:dyDescent="0.15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15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41</v>
      </c>
      <c r="B5" s="2"/>
      <c r="C5" s="1"/>
      <c r="D5" s="3">
        <v>1</v>
      </c>
      <c r="E5" s="7" t="s">
        <v>42</v>
      </c>
      <c r="F5" s="6"/>
      <c r="G5" s="67">
        <f t="shared" ref="G5:G41" si="0">RANK(K5,K$4:K$42,1)</f>
        <v>18</v>
      </c>
      <c r="H5" s="67">
        <f t="shared" ref="H5:H34" si="1">Q5+W5+AC5+AI5+AO5</f>
        <v>94</v>
      </c>
      <c r="I5" s="67">
        <f t="shared" ref="I5:I34" si="2">IF(M5=0,1,0)+IF(S5=0,1,0)+IF(Y5=0,1,0)+IF(AE5=0,1,0)+IF(AK5=0,1,0)</f>
        <v>4</v>
      </c>
      <c r="J5" s="67">
        <f t="shared" ref="J5:J34" si="3">M5+S5+Y5+AE5+AK5</f>
        <v>4</v>
      </c>
      <c r="K5" s="68">
        <f t="shared" ref="K5:K34" si="4">P5+V5+AB5+AH5+AN5</f>
        <v>227.31</v>
      </c>
      <c r="L5" s="52">
        <v>49.98</v>
      </c>
      <c r="M5" s="69">
        <v>0</v>
      </c>
      <c r="N5" s="32"/>
      <c r="O5" s="32"/>
      <c r="P5" s="39">
        <f t="shared" ref="P5:P41" si="5">IF((OR(L5="",L5="DNC")),"",IF(L5="SDQ",P$52,IF(L5="DNF",999,(L5+(5*M5)+(N5*10)-(O5*5)))))</f>
        <v>49.98</v>
      </c>
      <c r="Q5" s="56">
        <f>IF(P5="",Default_Rank_Score,RANK(P5,P$4:P$42,1))</f>
        <v>18</v>
      </c>
      <c r="R5" s="52">
        <v>41.8</v>
      </c>
      <c r="S5" s="6">
        <v>0</v>
      </c>
      <c r="T5" s="32"/>
      <c r="U5" s="32"/>
      <c r="V5" s="39">
        <f t="shared" ref="V5:V41" si="6">IF((OR(R5="",R5="DNC")),"",IF(R5="SDQ",V$52,IF(R5="DNF",999,(R5+(5*S5)+(T5*10)-(U5*5)))))</f>
        <v>41.8</v>
      </c>
      <c r="W5" s="58">
        <f>IF(V5="",Default_Rank_Score,RANK(V5,V$4:V$42,1))</f>
        <v>16</v>
      </c>
      <c r="X5" s="52">
        <v>33.770000000000003</v>
      </c>
      <c r="Y5" s="6">
        <v>4</v>
      </c>
      <c r="Z5" s="32"/>
      <c r="AA5" s="32"/>
      <c r="AB5" s="39">
        <f t="shared" ref="AB5:AB41" si="7">IF((OR(X5="",X5="DNC")),"",IF(X5="SDQ",AB$52,IF(X5="DNF",999,(X5+(5*Y5)+(Z5*10)-(AA5*5)))))</f>
        <v>53.77</v>
      </c>
      <c r="AC5" s="58">
        <f>IF(AB5="",Default_Rank_Score,RANK(AB5,AB$4:AB$42,1))</f>
        <v>29</v>
      </c>
      <c r="AD5" s="52">
        <v>40.5</v>
      </c>
      <c r="AE5" s="6">
        <v>0</v>
      </c>
      <c r="AF5" s="32"/>
      <c r="AG5" s="32"/>
      <c r="AH5" s="39">
        <f t="shared" ref="AH5:AH41" si="8">IF((OR(AD5="",AD5="DNC")),"",IF(AD5="SDQ",AH$52,IF(AD5="DNF",999,(AD5+(5*AE5)+(AF5*10)-(AG5*5)))))</f>
        <v>40.5</v>
      </c>
      <c r="AI5" s="58">
        <f>IF(AH5="",Default_Rank_Score,RANK(AH5,AH$4:AH$42,1))</f>
        <v>17</v>
      </c>
      <c r="AJ5" s="52">
        <v>41.26</v>
      </c>
      <c r="AK5" s="6">
        <v>0</v>
      </c>
      <c r="AL5" s="32"/>
      <c r="AM5" s="32"/>
      <c r="AN5" s="39">
        <f t="shared" ref="AN5:AN41" si="9">IF((OR(AJ5="",AJ5="DNC")),"",IF(AJ5="SDQ",AN$52,IF(AJ5="DNF",999,(AJ5+(5*AK5)+(AL5*10)-(AM5*5)))))</f>
        <v>41.26</v>
      </c>
      <c r="AO5" s="12">
        <f>IF(AN5="",Default_Rank_Score,RANK(AN5,AN$4:AN$42,1))</f>
        <v>14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43</v>
      </c>
      <c r="B6" s="2"/>
      <c r="C6" s="1"/>
      <c r="D6" s="3">
        <v>1</v>
      </c>
      <c r="E6" s="7" t="s">
        <v>42</v>
      </c>
      <c r="F6" s="6"/>
      <c r="G6" s="67">
        <f t="shared" si="0"/>
        <v>9</v>
      </c>
      <c r="H6" s="67">
        <f t="shared" si="1"/>
        <v>42</v>
      </c>
      <c r="I6" s="67">
        <f t="shared" si="2"/>
        <v>5</v>
      </c>
      <c r="J6" s="67">
        <f t="shared" si="3"/>
        <v>0</v>
      </c>
      <c r="K6" s="68">
        <f t="shared" si="4"/>
        <v>170.81</v>
      </c>
      <c r="L6" s="52">
        <v>44</v>
      </c>
      <c r="M6" s="6">
        <v>0</v>
      </c>
      <c r="N6" s="32"/>
      <c r="O6" s="32"/>
      <c r="P6" s="39">
        <f t="shared" si="5"/>
        <v>44</v>
      </c>
      <c r="Q6" s="56">
        <f>IF(P6="",Default_Rank_Score,RANK(P6,P$4:P$42,1))</f>
        <v>11</v>
      </c>
      <c r="R6" s="52">
        <v>37.97</v>
      </c>
      <c r="S6" s="6">
        <v>0</v>
      </c>
      <c r="T6" s="32"/>
      <c r="U6" s="32"/>
      <c r="V6" s="39">
        <f t="shared" si="6"/>
        <v>37.97</v>
      </c>
      <c r="W6" s="58">
        <f>IF(V6="",Default_Rank_Score,RANK(V6,V$4:V$42,1))</f>
        <v>11</v>
      </c>
      <c r="X6" s="52">
        <v>25</v>
      </c>
      <c r="Y6" s="6">
        <v>0</v>
      </c>
      <c r="Z6" s="32"/>
      <c r="AA6" s="32"/>
      <c r="AB6" s="39">
        <f t="shared" si="7"/>
        <v>25</v>
      </c>
      <c r="AC6" s="58">
        <f>IF(AB6="",Default_Rank_Score,RANK(AB6,AB$4:AB$42,1))</f>
        <v>9</v>
      </c>
      <c r="AD6" s="52">
        <v>33.950000000000003</v>
      </c>
      <c r="AE6" s="6">
        <v>0</v>
      </c>
      <c r="AF6" s="32"/>
      <c r="AG6" s="32"/>
      <c r="AH6" s="39">
        <f t="shared" si="8"/>
        <v>33.950000000000003</v>
      </c>
      <c r="AI6" s="58">
        <f>IF(AH6="",Default_Rank_Score,RANK(AH6,AH$4:AH$42,1))</f>
        <v>7</v>
      </c>
      <c r="AJ6" s="52">
        <v>29.89</v>
      </c>
      <c r="AK6" s="69">
        <v>0</v>
      </c>
      <c r="AL6" s="32"/>
      <c r="AM6" s="32"/>
      <c r="AN6" s="39">
        <f t="shared" si="9"/>
        <v>29.89</v>
      </c>
      <c r="AO6" s="12">
        <f>IF(AN6="",Default_Rank_Score,RANK(AN6,AN$4:AN$42,1))</f>
        <v>4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100</v>
      </c>
      <c r="B7" s="2"/>
      <c r="C7" s="1"/>
      <c r="D7" s="3">
        <v>1</v>
      </c>
      <c r="E7" s="7" t="s">
        <v>44</v>
      </c>
      <c r="F7" s="6"/>
      <c r="G7" s="67">
        <f t="shared" si="0"/>
        <v>6</v>
      </c>
      <c r="H7" s="67">
        <f t="shared" si="1"/>
        <v>35</v>
      </c>
      <c r="I7" s="67">
        <f t="shared" si="2"/>
        <v>1</v>
      </c>
      <c r="J7" s="67">
        <f t="shared" si="3"/>
        <v>5</v>
      </c>
      <c r="K7" s="68">
        <f t="shared" si="4"/>
        <v>154.57</v>
      </c>
      <c r="L7" s="52">
        <v>30.93</v>
      </c>
      <c r="M7" s="6">
        <v>1</v>
      </c>
      <c r="N7" s="32"/>
      <c r="O7" s="32"/>
      <c r="P7" s="39">
        <f t="shared" si="5"/>
        <v>35.93</v>
      </c>
      <c r="Q7" s="56">
        <f>IF(P7="",Default_Rank_Score,RANK(P7,P$4:P$42,1))</f>
        <v>6</v>
      </c>
      <c r="R7" s="52">
        <v>20.12</v>
      </c>
      <c r="S7" s="6">
        <v>1</v>
      </c>
      <c r="T7" s="32"/>
      <c r="U7" s="32"/>
      <c r="V7" s="39">
        <f t="shared" si="6"/>
        <v>25.12</v>
      </c>
      <c r="W7" s="58">
        <f>IF(V7="",Default_Rank_Score,RANK(V7,V$4:V$42,1))</f>
        <v>3</v>
      </c>
      <c r="X7" s="52">
        <v>17.170000000000002</v>
      </c>
      <c r="Y7" s="6">
        <v>0</v>
      </c>
      <c r="Z7" s="32"/>
      <c r="AA7" s="32"/>
      <c r="AB7" s="39">
        <f t="shared" si="7"/>
        <v>17.170000000000002</v>
      </c>
      <c r="AC7" s="58">
        <f>IF(AB7="",Default_Rank_Score,RANK(AB7,AB$4:AB$42,1))</f>
        <v>3</v>
      </c>
      <c r="AD7" s="52">
        <v>30.73</v>
      </c>
      <c r="AE7" s="6">
        <v>1</v>
      </c>
      <c r="AF7" s="32"/>
      <c r="AG7" s="32"/>
      <c r="AH7" s="39">
        <f t="shared" si="8"/>
        <v>35.730000000000004</v>
      </c>
      <c r="AI7" s="58">
        <f>IF(AH7="",Default_Rank_Score,RANK(AH7,AH$4:AH$42,1))</f>
        <v>12</v>
      </c>
      <c r="AJ7" s="52">
        <v>30.62</v>
      </c>
      <c r="AK7" s="6">
        <v>2</v>
      </c>
      <c r="AL7" s="32"/>
      <c r="AM7" s="32"/>
      <c r="AN7" s="39">
        <f t="shared" si="9"/>
        <v>40.620000000000005</v>
      </c>
      <c r="AO7" s="12">
        <f>IF(AN7="",Default_Rank_Score,RANK(AN7,AN$4:AN$42,1))</f>
        <v>11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45</v>
      </c>
      <c r="B8" s="2"/>
      <c r="C8" s="1"/>
      <c r="D8" s="3">
        <v>1</v>
      </c>
      <c r="E8" s="7" t="s">
        <v>42</v>
      </c>
      <c r="F8" s="6"/>
      <c r="G8" s="67">
        <f t="shared" si="0"/>
        <v>2</v>
      </c>
      <c r="H8" s="67">
        <f t="shared" si="1"/>
        <v>13</v>
      </c>
      <c r="I8" s="67">
        <f t="shared" si="2"/>
        <v>3</v>
      </c>
      <c r="J8" s="67">
        <f t="shared" si="3"/>
        <v>2</v>
      </c>
      <c r="K8" s="68">
        <f t="shared" si="4"/>
        <v>126.01</v>
      </c>
      <c r="L8" s="52">
        <v>29.03</v>
      </c>
      <c r="M8" s="6">
        <v>0</v>
      </c>
      <c r="N8" s="32"/>
      <c r="O8" s="32"/>
      <c r="P8" s="39">
        <f t="shared" si="5"/>
        <v>29.03</v>
      </c>
      <c r="Q8" s="56">
        <f>IF(P8="",Default_Rank_Score,RANK(P8,P$4:P$42,1))</f>
        <v>2</v>
      </c>
      <c r="R8" s="52">
        <v>24.5</v>
      </c>
      <c r="S8" s="6">
        <v>0</v>
      </c>
      <c r="T8" s="32"/>
      <c r="U8" s="32"/>
      <c r="V8" s="39">
        <f t="shared" si="6"/>
        <v>24.5</v>
      </c>
      <c r="W8" s="58">
        <f>IF(V8="",Default_Rank_Score,RANK(V8,V$4:V$42,1))</f>
        <v>2</v>
      </c>
      <c r="X8" s="52">
        <v>15.95</v>
      </c>
      <c r="Y8" s="6">
        <v>0</v>
      </c>
      <c r="Z8" s="32"/>
      <c r="AA8" s="32"/>
      <c r="AB8" s="39">
        <f t="shared" si="7"/>
        <v>15.95</v>
      </c>
      <c r="AC8" s="58">
        <f>IF(AB8="",Default_Rank_Score,RANK(AB8,AB$4:AB$42,1))</f>
        <v>2</v>
      </c>
      <c r="AD8" s="52">
        <v>22.98</v>
      </c>
      <c r="AE8" s="6">
        <v>1</v>
      </c>
      <c r="AF8" s="32"/>
      <c r="AG8" s="32"/>
      <c r="AH8" s="39">
        <f t="shared" si="8"/>
        <v>27.98</v>
      </c>
      <c r="AI8" s="58">
        <f>IF(AH8="",Default_Rank_Score,RANK(AH8,AH$4:AH$42,1))</f>
        <v>4</v>
      </c>
      <c r="AJ8" s="52">
        <v>23.55</v>
      </c>
      <c r="AK8" s="6">
        <v>1</v>
      </c>
      <c r="AL8" s="32"/>
      <c r="AM8" s="32"/>
      <c r="AN8" s="39">
        <f t="shared" si="9"/>
        <v>28.55</v>
      </c>
      <c r="AO8" s="12">
        <f>IF(AN8="",Default_Rank_Score,RANK(AN8,AN$4:AN$42,1))</f>
        <v>3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46</v>
      </c>
      <c r="B9" s="2"/>
      <c r="C9" s="1"/>
      <c r="D9" s="3">
        <v>1</v>
      </c>
      <c r="E9" s="7" t="s">
        <v>47</v>
      </c>
      <c r="F9" s="6"/>
      <c r="G9" s="67">
        <f t="shared" si="0"/>
        <v>16</v>
      </c>
      <c r="H9" s="67">
        <f t="shared" si="1"/>
        <v>86</v>
      </c>
      <c r="I9" s="67">
        <f t="shared" si="2"/>
        <v>4</v>
      </c>
      <c r="J9" s="67">
        <f t="shared" si="3"/>
        <v>1</v>
      </c>
      <c r="K9" s="68">
        <f t="shared" si="4"/>
        <v>211.85999999999999</v>
      </c>
      <c r="L9" s="52">
        <v>50.98</v>
      </c>
      <c r="M9" s="6">
        <v>0</v>
      </c>
      <c r="N9" s="32"/>
      <c r="O9" s="32"/>
      <c r="P9" s="39">
        <f t="shared" si="5"/>
        <v>50.98</v>
      </c>
      <c r="Q9" s="56">
        <f>IF(P9="",Default_Rank_Score,RANK(P9,P$4:P$42,1))</f>
        <v>19</v>
      </c>
      <c r="R9" s="52">
        <v>39.979999999999997</v>
      </c>
      <c r="S9" s="6">
        <v>1</v>
      </c>
      <c r="T9" s="32"/>
      <c r="U9" s="32"/>
      <c r="V9" s="39">
        <f t="shared" si="6"/>
        <v>44.98</v>
      </c>
      <c r="W9" s="58">
        <f>IF(V9="",Default_Rank_Score,RANK(V9,V$4:V$42,1))</f>
        <v>18</v>
      </c>
      <c r="X9" s="52">
        <v>28.43</v>
      </c>
      <c r="Y9" s="6">
        <v>0</v>
      </c>
      <c r="Z9" s="32"/>
      <c r="AA9" s="32"/>
      <c r="AB9" s="39">
        <f t="shared" si="7"/>
        <v>28.43</v>
      </c>
      <c r="AC9" s="58">
        <f>IF(AB9="",Default_Rank_Score,RANK(AB9,AB$4:AB$42,1))</f>
        <v>11</v>
      </c>
      <c r="AD9" s="52">
        <v>41.25</v>
      </c>
      <c r="AE9" s="6">
        <v>0</v>
      </c>
      <c r="AF9" s="32"/>
      <c r="AG9" s="32"/>
      <c r="AH9" s="39">
        <f t="shared" si="8"/>
        <v>41.25</v>
      </c>
      <c r="AI9" s="58">
        <f>IF(AH9="",Default_Rank_Score,RANK(AH9,AH$4:AH$42,1))</f>
        <v>20</v>
      </c>
      <c r="AJ9" s="52">
        <v>46.22</v>
      </c>
      <c r="AK9" s="6">
        <v>0</v>
      </c>
      <c r="AL9" s="32"/>
      <c r="AM9" s="32"/>
      <c r="AN9" s="39">
        <f t="shared" si="9"/>
        <v>46.22</v>
      </c>
      <c r="AO9" s="12">
        <f>IF(AN9="",Default_Rank_Score,RANK(AN9,AN$4:AN$42,1))</f>
        <v>18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48</v>
      </c>
      <c r="B10" s="2"/>
      <c r="C10" s="1"/>
      <c r="D10" s="3">
        <v>1</v>
      </c>
      <c r="E10" s="7" t="s">
        <v>49</v>
      </c>
      <c r="F10" s="6"/>
      <c r="G10" s="67">
        <f t="shared" si="0"/>
        <v>7</v>
      </c>
      <c r="H10" s="67">
        <f t="shared" si="1"/>
        <v>39</v>
      </c>
      <c r="I10" s="67">
        <f t="shared" si="2"/>
        <v>1</v>
      </c>
      <c r="J10" s="67">
        <f t="shared" si="3"/>
        <v>9</v>
      </c>
      <c r="K10" s="68">
        <f t="shared" si="4"/>
        <v>159.74</v>
      </c>
      <c r="L10" s="52">
        <v>24.63</v>
      </c>
      <c r="M10" s="6">
        <v>2</v>
      </c>
      <c r="N10" s="32"/>
      <c r="O10" s="32"/>
      <c r="P10" s="39">
        <f t="shared" si="5"/>
        <v>34.629999999999995</v>
      </c>
      <c r="Q10" s="56">
        <f>IF(P10="",Default_Rank_Score,RANK(P10,P$4:P$42,1))</f>
        <v>5</v>
      </c>
      <c r="R10" s="52">
        <v>18.420000000000002</v>
      </c>
      <c r="S10" s="6">
        <v>2</v>
      </c>
      <c r="T10" s="32"/>
      <c r="U10" s="32"/>
      <c r="V10" s="39">
        <f t="shared" si="6"/>
        <v>28.42</v>
      </c>
      <c r="W10" s="58">
        <f>IF(V10="",Default_Rank_Score,RANK(V10,V$4:V$42,1))</f>
        <v>4</v>
      </c>
      <c r="X10" s="52">
        <v>17.850000000000001</v>
      </c>
      <c r="Y10" s="6">
        <v>0</v>
      </c>
      <c r="Z10" s="32"/>
      <c r="AA10" s="32"/>
      <c r="AB10" s="39">
        <f t="shared" si="7"/>
        <v>17.850000000000001</v>
      </c>
      <c r="AC10" s="58">
        <f>IF(AB10="",Default_Rank_Score,RANK(AB10,AB$4:AB$42,1))</f>
        <v>4</v>
      </c>
      <c r="AD10" s="52">
        <v>23.11</v>
      </c>
      <c r="AE10" s="69">
        <v>3</v>
      </c>
      <c r="AF10" s="32"/>
      <c r="AG10" s="32"/>
      <c r="AH10" s="39">
        <f t="shared" si="8"/>
        <v>38.11</v>
      </c>
      <c r="AI10" s="58">
        <f>IF(AH10="",Default_Rank_Score,RANK(AH10,AH$4:AH$42,1))</f>
        <v>14</v>
      </c>
      <c r="AJ10" s="52">
        <v>30.73</v>
      </c>
      <c r="AK10" s="6">
        <v>2</v>
      </c>
      <c r="AL10" s="32"/>
      <c r="AM10" s="32"/>
      <c r="AN10" s="39">
        <f t="shared" si="9"/>
        <v>40.730000000000004</v>
      </c>
      <c r="AO10" s="12">
        <f>IF(AN10="",Default_Rank_Score,RANK(AN10,AN$4:AN$42,1))</f>
        <v>12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50</v>
      </c>
      <c r="B11" s="2"/>
      <c r="C11" s="1"/>
      <c r="D11" s="3">
        <v>1</v>
      </c>
      <c r="E11" s="7" t="s">
        <v>51</v>
      </c>
      <c r="F11" s="6"/>
      <c r="G11" s="67">
        <f t="shared" si="0"/>
        <v>25</v>
      </c>
      <c r="H11" s="67">
        <f t="shared" si="1"/>
        <v>116</v>
      </c>
      <c r="I11" s="67">
        <f t="shared" si="2"/>
        <v>1</v>
      </c>
      <c r="J11" s="67">
        <f t="shared" si="3"/>
        <v>13</v>
      </c>
      <c r="K11" s="68">
        <f t="shared" si="4"/>
        <v>280.77000000000004</v>
      </c>
      <c r="L11" s="52">
        <v>46.5</v>
      </c>
      <c r="M11" s="6">
        <v>1</v>
      </c>
      <c r="N11" s="32"/>
      <c r="O11" s="32"/>
      <c r="P11" s="39">
        <f t="shared" si="5"/>
        <v>51.5</v>
      </c>
      <c r="Q11" s="56">
        <f>IF(P11="",Default_Rank_Score,RANK(P11,P$4:P$42,1))</f>
        <v>20</v>
      </c>
      <c r="R11" s="52">
        <v>39.79</v>
      </c>
      <c r="S11" s="6">
        <v>6</v>
      </c>
      <c r="T11" s="32"/>
      <c r="U11" s="32"/>
      <c r="V11" s="39">
        <f t="shared" si="6"/>
        <v>69.789999999999992</v>
      </c>
      <c r="W11" s="58">
        <f>IF(V11="",Default_Rank_Score,RANK(V11,V$4:V$42,1))</f>
        <v>28</v>
      </c>
      <c r="X11" s="52">
        <v>30.14</v>
      </c>
      <c r="Y11" s="6">
        <v>0</v>
      </c>
      <c r="Z11" s="32"/>
      <c r="AA11" s="32"/>
      <c r="AB11" s="39">
        <f t="shared" si="7"/>
        <v>30.14</v>
      </c>
      <c r="AC11" s="58">
        <f>IF(AB11="",Default_Rank_Score,RANK(AB11,AB$4:AB$42,1))</f>
        <v>14</v>
      </c>
      <c r="AD11" s="52">
        <v>42.52</v>
      </c>
      <c r="AE11" s="6">
        <v>4</v>
      </c>
      <c r="AF11" s="32">
        <v>1</v>
      </c>
      <c r="AG11" s="32"/>
      <c r="AH11" s="39">
        <f t="shared" si="8"/>
        <v>72.52000000000001</v>
      </c>
      <c r="AI11" s="58">
        <f>IF(AH11="",Default_Rank_Score,RANK(AH11,AH$4:AH$42,1))</f>
        <v>30</v>
      </c>
      <c r="AJ11" s="52">
        <v>46.82</v>
      </c>
      <c r="AK11" s="6">
        <v>2</v>
      </c>
      <c r="AL11" s="32"/>
      <c r="AM11" s="32"/>
      <c r="AN11" s="39">
        <f t="shared" si="9"/>
        <v>56.82</v>
      </c>
      <c r="AO11" s="12">
        <f>IF(AN11="",Default_Rank_Score,RANK(AN11,AN$4:AN$42,1))</f>
        <v>24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52</v>
      </c>
      <c r="B12" s="2"/>
      <c r="C12" s="1"/>
      <c r="D12" s="3">
        <v>1</v>
      </c>
      <c r="E12" s="7" t="s">
        <v>53</v>
      </c>
      <c r="F12" s="6"/>
      <c r="G12" s="67">
        <f t="shared" si="0"/>
        <v>24</v>
      </c>
      <c r="H12" s="67">
        <f t="shared" si="1"/>
        <v>115</v>
      </c>
      <c r="I12" s="67">
        <f t="shared" si="2"/>
        <v>1</v>
      </c>
      <c r="J12" s="67">
        <f t="shared" si="3"/>
        <v>10</v>
      </c>
      <c r="K12" s="68">
        <f t="shared" si="4"/>
        <v>279.34000000000003</v>
      </c>
      <c r="L12" s="52">
        <v>58.28</v>
      </c>
      <c r="M12" s="6">
        <v>3</v>
      </c>
      <c r="N12" s="32"/>
      <c r="O12" s="32"/>
      <c r="P12" s="39">
        <f t="shared" si="5"/>
        <v>73.28</v>
      </c>
      <c r="Q12" s="56">
        <f>IF(P12="",Default_Rank_Score,RANK(P12,P$4:P$42,1))</f>
        <v>26</v>
      </c>
      <c r="R12" s="52">
        <v>44.37</v>
      </c>
      <c r="S12" s="6">
        <v>2</v>
      </c>
      <c r="T12" s="32"/>
      <c r="U12" s="32"/>
      <c r="V12" s="39">
        <f t="shared" si="6"/>
        <v>54.37</v>
      </c>
      <c r="W12" s="58">
        <f>IF(V12="",Default_Rank_Score,RANK(V12,V$4:V$42,1))</f>
        <v>22</v>
      </c>
      <c r="X12" s="52">
        <v>35.26</v>
      </c>
      <c r="Y12" s="6">
        <v>1</v>
      </c>
      <c r="Z12" s="32"/>
      <c r="AA12" s="32"/>
      <c r="AB12" s="39">
        <f t="shared" si="7"/>
        <v>40.26</v>
      </c>
      <c r="AC12" s="58">
        <f>IF(AB12="",Default_Rank_Score,RANK(AB12,AB$4:AB$42,1))</f>
        <v>22</v>
      </c>
      <c r="AD12" s="52">
        <v>47.68</v>
      </c>
      <c r="AE12" s="6">
        <v>4</v>
      </c>
      <c r="AF12" s="32"/>
      <c r="AG12" s="32"/>
      <c r="AH12" s="39">
        <f t="shared" si="8"/>
        <v>67.680000000000007</v>
      </c>
      <c r="AI12" s="58">
        <f>IF(AH12="",Default_Rank_Score,RANK(AH12,AH$4:AH$42,1))</f>
        <v>29</v>
      </c>
      <c r="AJ12" s="52">
        <v>43.75</v>
      </c>
      <c r="AK12" s="6">
        <v>0</v>
      </c>
      <c r="AL12" s="32"/>
      <c r="AM12" s="32"/>
      <c r="AN12" s="39">
        <f t="shared" si="9"/>
        <v>43.75</v>
      </c>
      <c r="AO12" s="12">
        <f>IF(AN12="",Default_Rank_Score,RANK(AN12,AN$4:AN$42,1))</f>
        <v>16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59</v>
      </c>
      <c r="B13" s="2"/>
      <c r="C13" s="1"/>
      <c r="D13" s="3">
        <v>1</v>
      </c>
      <c r="E13" s="7" t="s">
        <v>60</v>
      </c>
      <c r="F13" s="6"/>
      <c r="G13" s="67">
        <f t="shared" si="0"/>
        <v>5</v>
      </c>
      <c r="H13" s="67">
        <f t="shared" si="1"/>
        <v>30</v>
      </c>
      <c r="I13" s="67">
        <f t="shared" si="2"/>
        <v>4</v>
      </c>
      <c r="J13" s="67">
        <f t="shared" si="3"/>
        <v>2</v>
      </c>
      <c r="K13" s="68">
        <f t="shared" si="4"/>
        <v>151.22</v>
      </c>
      <c r="L13" s="52">
        <v>33.799999999999997</v>
      </c>
      <c r="M13" s="6">
        <v>0</v>
      </c>
      <c r="N13" s="32"/>
      <c r="O13" s="32"/>
      <c r="P13" s="39">
        <f t="shared" si="5"/>
        <v>33.799999999999997</v>
      </c>
      <c r="Q13" s="56">
        <f>IF(P13="",Default_Rank_Score,RANK(P13,P$4:P$42,1))</f>
        <v>3</v>
      </c>
      <c r="R13" s="52">
        <v>29.06</v>
      </c>
      <c r="S13" s="6">
        <v>2</v>
      </c>
      <c r="T13" s="32"/>
      <c r="U13" s="32"/>
      <c r="V13" s="39">
        <f t="shared" si="6"/>
        <v>39.06</v>
      </c>
      <c r="W13" s="58">
        <f>IF(V13="",Default_Rank_Score,RANK(V13,V$4:V$42,1))</f>
        <v>12</v>
      </c>
      <c r="X13" s="52">
        <v>21.78</v>
      </c>
      <c r="Y13" s="6">
        <v>0</v>
      </c>
      <c r="Z13" s="32"/>
      <c r="AA13" s="32"/>
      <c r="AB13" s="39">
        <f t="shared" si="7"/>
        <v>21.78</v>
      </c>
      <c r="AC13" s="58">
        <f>IF(AB13="",Default_Rank_Score,RANK(AB13,AB$4:AB$42,1))</f>
        <v>7</v>
      </c>
      <c r="AD13" s="52">
        <v>26.42</v>
      </c>
      <c r="AE13" s="6">
        <v>0</v>
      </c>
      <c r="AF13" s="32"/>
      <c r="AG13" s="32"/>
      <c r="AH13" s="39">
        <f t="shared" si="8"/>
        <v>26.42</v>
      </c>
      <c r="AI13" s="58">
        <f>IF(AH13="",Default_Rank_Score,RANK(AH13,AH$4:AH$42,1))</f>
        <v>3</v>
      </c>
      <c r="AJ13" s="52">
        <v>30.16</v>
      </c>
      <c r="AK13" s="6">
        <v>0</v>
      </c>
      <c r="AL13" s="32"/>
      <c r="AM13" s="32"/>
      <c r="AN13" s="39">
        <f t="shared" si="9"/>
        <v>30.16</v>
      </c>
      <c r="AO13" s="12">
        <f>IF(AN13="",Default_Rank_Score,RANK(AN13,AN$4:AN$42,1))</f>
        <v>5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61</v>
      </c>
      <c r="B14" s="2"/>
      <c r="C14" s="1"/>
      <c r="D14" s="3">
        <v>1</v>
      </c>
      <c r="E14" s="7" t="s">
        <v>47</v>
      </c>
      <c r="F14" s="6"/>
      <c r="G14" s="67">
        <f t="shared" si="0"/>
        <v>1</v>
      </c>
      <c r="H14" s="67">
        <f t="shared" si="1"/>
        <v>9</v>
      </c>
      <c r="I14" s="67">
        <f t="shared" si="2"/>
        <v>3</v>
      </c>
      <c r="J14" s="67">
        <f t="shared" si="3"/>
        <v>2</v>
      </c>
      <c r="K14" s="68">
        <f t="shared" si="4"/>
        <v>107.22</v>
      </c>
      <c r="L14" s="52">
        <v>22.11</v>
      </c>
      <c r="M14" s="69">
        <v>1</v>
      </c>
      <c r="N14" s="32"/>
      <c r="O14" s="32"/>
      <c r="P14" s="39">
        <f t="shared" si="5"/>
        <v>27.11</v>
      </c>
      <c r="Q14" s="56">
        <f>IF(P14="",Default_Rank_Score,RANK(P14,P$4:P$42,1))</f>
        <v>1</v>
      </c>
      <c r="R14" s="52">
        <v>17</v>
      </c>
      <c r="S14" s="6">
        <v>0</v>
      </c>
      <c r="T14" s="32"/>
      <c r="U14" s="32"/>
      <c r="V14" s="39">
        <f t="shared" si="6"/>
        <v>17</v>
      </c>
      <c r="W14" s="58">
        <f>IF(V14="",Default_Rank_Score,RANK(V14,V$4:V$42,1))</f>
        <v>1</v>
      </c>
      <c r="X14" s="52">
        <v>13.37</v>
      </c>
      <c r="Y14" s="6">
        <v>0</v>
      </c>
      <c r="Z14" s="32"/>
      <c r="AA14" s="32"/>
      <c r="AB14" s="39">
        <f t="shared" si="7"/>
        <v>13.37</v>
      </c>
      <c r="AC14" s="58">
        <f>IF(AB14="",Default_Rank_Score,RANK(AB14,AB$4:AB$42,1))</f>
        <v>1</v>
      </c>
      <c r="AD14" s="52">
        <v>25.82</v>
      </c>
      <c r="AE14" s="6">
        <v>1</v>
      </c>
      <c r="AF14" s="32"/>
      <c r="AG14" s="32"/>
      <c r="AH14" s="39">
        <f t="shared" si="8"/>
        <v>30.82</v>
      </c>
      <c r="AI14" s="58">
        <f>IF(AH14="",Default_Rank_Score,RANK(AH14,AH$4:AH$42,1))</f>
        <v>5</v>
      </c>
      <c r="AJ14" s="52">
        <v>18.920000000000002</v>
      </c>
      <c r="AK14" s="6">
        <v>0</v>
      </c>
      <c r="AL14" s="32"/>
      <c r="AM14" s="32"/>
      <c r="AN14" s="39">
        <f t="shared" si="9"/>
        <v>18.920000000000002</v>
      </c>
      <c r="AO14" s="12">
        <f>IF(AN14="",Default_Rank_Score,RANK(AN14,AN$4:AN$42,1))</f>
        <v>1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62</v>
      </c>
      <c r="B15" s="2"/>
      <c r="C15" s="1"/>
      <c r="D15" s="3">
        <v>1</v>
      </c>
      <c r="E15" s="7" t="s">
        <v>42</v>
      </c>
      <c r="F15" s="6"/>
      <c r="G15" s="67">
        <f t="shared" si="0"/>
        <v>3</v>
      </c>
      <c r="H15" s="67">
        <f t="shared" si="1"/>
        <v>23</v>
      </c>
      <c r="I15" s="67">
        <f t="shared" si="2"/>
        <v>2</v>
      </c>
      <c r="J15" s="67">
        <f t="shared" si="3"/>
        <v>4</v>
      </c>
      <c r="K15" s="68">
        <f t="shared" si="4"/>
        <v>137.29</v>
      </c>
      <c r="L15" s="52">
        <v>35.49</v>
      </c>
      <c r="M15" s="6">
        <v>1</v>
      </c>
      <c r="N15" s="32"/>
      <c r="O15" s="32"/>
      <c r="P15" s="39">
        <f t="shared" si="5"/>
        <v>40.49</v>
      </c>
      <c r="Q15" s="56">
        <f>IF(P15="",Default_Rank_Score,RANK(P15,P$4:P$42,1))</f>
        <v>7</v>
      </c>
      <c r="R15" s="52">
        <v>22.3</v>
      </c>
      <c r="S15" s="6">
        <v>2</v>
      </c>
      <c r="T15" s="32"/>
      <c r="U15" s="32"/>
      <c r="V15" s="39">
        <f t="shared" si="6"/>
        <v>32.299999999999997</v>
      </c>
      <c r="W15" s="58">
        <f>IF(V15="",Default_Rank_Score,RANK(V15,V$4:V$42,1))</f>
        <v>8</v>
      </c>
      <c r="X15" s="52">
        <v>18.36</v>
      </c>
      <c r="Y15" s="6">
        <v>0</v>
      </c>
      <c r="Z15" s="32"/>
      <c r="AA15" s="32"/>
      <c r="AB15" s="39">
        <f t="shared" si="7"/>
        <v>18.36</v>
      </c>
      <c r="AC15" s="58">
        <f>IF(AB15="",Default_Rank_Score,RANK(AB15,AB$4:AB$42,1))</f>
        <v>5</v>
      </c>
      <c r="AD15" s="52">
        <v>19.27</v>
      </c>
      <c r="AE15" s="6">
        <v>0</v>
      </c>
      <c r="AF15" s="32"/>
      <c r="AG15" s="32"/>
      <c r="AH15" s="39">
        <f t="shared" si="8"/>
        <v>19.27</v>
      </c>
      <c r="AI15" s="58">
        <f>IF(AH15="",Default_Rank_Score,RANK(AH15,AH$4:AH$42,1))</f>
        <v>1</v>
      </c>
      <c r="AJ15" s="52">
        <v>21.87</v>
      </c>
      <c r="AK15" s="6">
        <v>1</v>
      </c>
      <c r="AL15" s="32"/>
      <c r="AM15" s="32"/>
      <c r="AN15" s="39">
        <f t="shared" si="9"/>
        <v>26.87</v>
      </c>
      <c r="AO15" s="12">
        <f>IF(AN15="",Default_Rank_Score,RANK(AN15,AN$4:AN$42,1))</f>
        <v>2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63</v>
      </c>
      <c r="B16" s="2"/>
      <c r="C16" s="1"/>
      <c r="D16" s="3">
        <v>2</v>
      </c>
      <c r="E16" s="7" t="s">
        <v>64</v>
      </c>
      <c r="F16" s="6"/>
      <c r="G16" s="67">
        <f t="shared" si="0"/>
        <v>37</v>
      </c>
      <c r="H16" s="67">
        <f t="shared" si="1"/>
        <v>185</v>
      </c>
      <c r="I16" s="67">
        <f t="shared" si="2"/>
        <v>1</v>
      </c>
      <c r="J16" s="67">
        <f t="shared" si="3"/>
        <v>8</v>
      </c>
      <c r="K16" s="68">
        <f t="shared" si="4"/>
        <v>929.48</v>
      </c>
      <c r="L16" s="52">
        <v>208.77</v>
      </c>
      <c r="M16" s="6">
        <v>1</v>
      </c>
      <c r="N16" s="32"/>
      <c r="O16" s="32"/>
      <c r="P16" s="39">
        <f t="shared" si="5"/>
        <v>213.77</v>
      </c>
      <c r="Q16" s="56">
        <f>IF(P16="",Default_Rank_Score,RANK(P16,P$4:P$42,1))</f>
        <v>37</v>
      </c>
      <c r="R16" s="52">
        <v>161.72</v>
      </c>
      <c r="S16" s="6">
        <v>4</v>
      </c>
      <c r="T16" s="32"/>
      <c r="U16" s="32"/>
      <c r="V16" s="39">
        <f t="shared" si="6"/>
        <v>181.72</v>
      </c>
      <c r="W16" s="58">
        <f>IF(V16="",Default_Rank_Score,RANK(V16,V$4:V$42,1))</f>
        <v>37</v>
      </c>
      <c r="X16" s="52">
        <v>188.5</v>
      </c>
      <c r="Y16" s="6">
        <v>0</v>
      </c>
      <c r="Z16" s="32"/>
      <c r="AA16" s="32"/>
      <c r="AB16" s="39">
        <f t="shared" si="7"/>
        <v>188.5</v>
      </c>
      <c r="AC16" s="58">
        <f>IF(AB16="",Default_Rank_Score,RANK(AB16,AB$4:AB$42,1))</f>
        <v>37</v>
      </c>
      <c r="AD16" s="52">
        <v>164.55</v>
      </c>
      <c r="AE16" s="6">
        <v>2</v>
      </c>
      <c r="AF16" s="32"/>
      <c r="AG16" s="32"/>
      <c r="AH16" s="39">
        <f t="shared" si="8"/>
        <v>174.55</v>
      </c>
      <c r="AI16" s="58">
        <f>IF(AH16="",Default_Rank_Score,RANK(AH16,AH$4:AH$42,1))</f>
        <v>37</v>
      </c>
      <c r="AJ16" s="52">
        <v>165.94</v>
      </c>
      <c r="AK16" s="6">
        <v>1</v>
      </c>
      <c r="AL16" s="32"/>
      <c r="AM16" s="32"/>
      <c r="AN16" s="39">
        <f t="shared" si="9"/>
        <v>170.94</v>
      </c>
      <c r="AO16" s="12">
        <f>IF(AN16="",Default_Rank_Score,RANK(AN16,AN$4:AN$42,1))</f>
        <v>37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65</v>
      </c>
      <c r="B17" s="2"/>
      <c r="C17" s="1"/>
      <c r="D17" s="3">
        <v>2</v>
      </c>
      <c r="E17" s="7" t="s">
        <v>66</v>
      </c>
      <c r="F17" s="6"/>
      <c r="G17" s="67">
        <f t="shared" si="0"/>
        <v>30</v>
      </c>
      <c r="H17" s="67">
        <f t="shared" si="1"/>
        <v>147</v>
      </c>
      <c r="I17" s="67">
        <f t="shared" si="2"/>
        <v>3</v>
      </c>
      <c r="J17" s="67">
        <f t="shared" si="3"/>
        <v>3</v>
      </c>
      <c r="K17" s="68">
        <f t="shared" si="4"/>
        <v>352.85</v>
      </c>
      <c r="L17" s="52">
        <v>72.47</v>
      </c>
      <c r="M17" s="6">
        <v>1</v>
      </c>
      <c r="N17" s="32"/>
      <c r="O17" s="32"/>
      <c r="P17" s="39">
        <f t="shared" si="5"/>
        <v>77.47</v>
      </c>
      <c r="Q17" s="56">
        <f>IF(P17="",Default_Rank_Score,RANK(P17,P$4:P$42,1))</f>
        <v>28</v>
      </c>
      <c r="R17" s="52">
        <v>66.900000000000006</v>
      </c>
      <c r="S17" s="6">
        <v>2</v>
      </c>
      <c r="T17" s="32"/>
      <c r="U17" s="32"/>
      <c r="V17" s="39">
        <f t="shared" si="6"/>
        <v>76.900000000000006</v>
      </c>
      <c r="W17" s="58">
        <f>IF(V17="",Default_Rank_Score,RANK(V17,V$4:V$42,1))</f>
        <v>31</v>
      </c>
      <c r="X17" s="52">
        <v>51.9</v>
      </c>
      <c r="Y17" s="6">
        <v>0</v>
      </c>
      <c r="Z17" s="32"/>
      <c r="AA17" s="32"/>
      <c r="AB17" s="39">
        <f t="shared" si="7"/>
        <v>51.9</v>
      </c>
      <c r="AC17" s="58">
        <f>IF(AB17="",Default_Rank_Score,RANK(AB17,AB$4:AB$42,1))</f>
        <v>28</v>
      </c>
      <c r="AD17" s="52">
        <v>79.2</v>
      </c>
      <c r="AE17" s="6">
        <v>0</v>
      </c>
      <c r="AF17" s="32"/>
      <c r="AG17" s="32"/>
      <c r="AH17" s="39">
        <f t="shared" si="8"/>
        <v>79.2</v>
      </c>
      <c r="AI17" s="58">
        <f>IF(AH17="",Default_Rank_Score,RANK(AH17,AH$4:AH$42,1))</f>
        <v>32</v>
      </c>
      <c r="AJ17" s="52">
        <v>67.38</v>
      </c>
      <c r="AK17" s="69">
        <v>0</v>
      </c>
      <c r="AL17" s="32"/>
      <c r="AM17" s="32"/>
      <c r="AN17" s="39">
        <f t="shared" si="9"/>
        <v>67.38</v>
      </c>
      <c r="AO17" s="12">
        <f>IF(AN17="",Default_Rank_Score,RANK(AN17,AN$4:AN$42,1))</f>
        <v>28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67</v>
      </c>
      <c r="B18" s="2"/>
      <c r="C18" s="1"/>
      <c r="D18" s="3">
        <v>2</v>
      </c>
      <c r="E18" s="7" t="s">
        <v>60</v>
      </c>
      <c r="F18" s="6"/>
      <c r="G18" s="67">
        <f t="shared" si="0"/>
        <v>32</v>
      </c>
      <c r="H18" s="67">
        <f t="shared" si="1"/>
        <v>131</v>
      </c>
      <c r="I18" s="67">
        <f t="shared" si="2"/>
        <v>3</v>
      </c>
      <c r="J18" s="67">
        <f t="shared" si="3"/>
        <v>16</v>
      </c>
      <c r="K18" s="68">
        <f t="shared" si="4"/>
        <v>367.26</v>
      </c>
      <c r="L18" s="52">
        <v>54.96</v>
      </c>
      <c r="M18" s="6">
        <v>8</v>
      </c>
      <c r="N18" s="32"/>
      <c r="O18" s="32"/>
      <c r="P18" s="39">
        <f t="shared" si="5"/>
        <v>94.960000000000008</v>
      </c>
      <c r="Q18" s="56">
        <f>IF(P18="",Default_Rank_Score,RANK(P18,P$4:P$42,1))</f>
        <v>35</v>
      </c>
      <c r="R18" s="52">
        <v>90.76</v>
      </c>
      <c r="S18" s="6">
        <v>0</v>
      </c>
      <c r="T18" s="32"/>
      <c r="U18" s="32"/>
      <c r="V18" s="39">
        <f t="shared" si="6"/>
        <v>90.76</v>
      </c>
      <c r="W18" s="58">
        <f>IF(V18="",Default_Rank_Score,RANK(V18,V$4:V$42,1))</f>
        <v>35</v>
      </c>
      <c r="X18" s="52">
        <v>29.21</v>
      </c>
      <c r="Y18" s="6">
        <v>0</v>
      </c>
      <c r="Z18" s="32"/>
      <c r="AA18" s="32"/>
      <c r="AB18" s="39">
        <f t="shared" si="7"/>
        <v>29.21</v>
      </c>
      <c r="AC18" s="58">
        <f>IF(AB18="",Default_Rank_Score,RANK(AB18,AB$4:AB$42,1))</f>
        <v>13</v>
      </c>
      <c r="AD18" s="52">
        <v>36.86</v>
      </c>
      <c r="AE18" s="69">
        <v>0</v>
      </c>
      <c r="AF18" s="32"/>
      <c r="AG18" s="32"/>
      <c r="AH18" s="39">
        <f t="shared" si="8"/>
        <v>36.86</v>
      </c>
      <c r="AI18" s="58">
        <f>IF(AH18="",Default_Rank_Score,RANK(AH18,AH$4:AH$42,1))</f>
        <v>13</v>
      </c>
      <c r="AJ18" s="52">
        <v>75.47</v>
      </c>
      <c r="AK18" s="6">
        <v>8</v>
      </c>
      <c r="AL18" s="32"/>
      <c r="AM18" s="32"/>
      <c r="AN18" s="39">
        <f t="shared" si="9"/>
        <v>115.47</v>
      </c>
      <c r="AO18" s="12">
        <f>IF(AN18="",Default_Rank_Score,RANK(AN18,AN$4:AN$42,1))</f>
        <v>35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68</v>
      </c>
      <c r="B19" s="2"/>
      <c r="C19" s="1"/>
      <c r="D19" s="3">
        <v>2</v>
      </c>
      <c r="E19" s="7" t="s">
        <v>47</v>
      </c>
      <c r="F19" s="6"/>
      <c r="G19" s="67">
        <f t="shared" si="0"/>
        <v>12</v>
      </c>
      <c r="H19" s="67">
        <f t="shared" si="1"/>
        <v>68</v>
      </c>
      <c r="I19" s="67">
        <f t="shared" si="2"/>
        <v>5</v>
      </c>
      <c r="J19" s="67">
        <f t="shared" si="3"/>
        <v>0</v>
      </c>
      <c r="K19" s="68">
        <f t="shared" si="4"/>
        <v>196.25</v>
      </c>
      <c r="L19" s="52">
        <v>45.24</v>
      </c>
      <c r="M19" s="6">
        <v>0</v>
      </c>
      <c r="N19" s="32"/>
      <c r="O19" s="32"/>
      <c r="P19" s="39">
        <f t="shared" si="5"/>
        <v>45.24</v>
      </c>
      <c r="Q19" s="56">
        <f>IF(P19="",Default_Rank_Score,RANK(P19,P$4:P$42,1))</f>
        <v>12</v>
      </c>
      <c r="R19" s="52">
        <v>39.229999999999997</v>
      </c>
      <c r="S19" s="69">
        <v>0</v>
      </c>
      <c r="T19" s="32"/>
      <c r="U19" s="32"/>
      <c r="V19" s="39">
        <f t="shared" si="6"/>
        <v>39.229999999999997</v>
      </c>
      <c r="W19" s="58">
        <f>IF(V19="",Default_Rank_Score,RANK(V19,V$4:V$42,1))</f>
        <v>14</v>
      </c>
      <c r="X19" s="52">
        <v>33.979999999999997</v>
      </c>
      <c r="Y19" s="6">
        <v>0</v>
      </c>
      <c r="Z19" s="32"/>
      <c r="AA19" s="32"/>
      <c r="AB19" s="39">
        <f t="shared" si="7"/>
        <v>33.979999999999997</v>
      </c>
      <c r="AC19" s="58">
        <f>IF(AB19="",Default_Rank_Score,RANK(AB19,AB$4:AB$42,1))</f>
        <v>18</v>
      </c>
      <c r="AD19" s="52">
        <v>40.5</v>
      </c>
      <c r="AE19" s="6">
        <v>0</v>
      </c>
      <c r="AF19" s="32"/>
      <c r="AG19" s="32"/>
      <c r="AH19" s="39">
        <f t="shared" si="8"/>
        <v>40.5</v>
      </c>
      <c r="AI19" s="58">
        <f>IF(AH19="",Default_Rank_Score,RANK(AH19,AH$4:AH$42,1))</f>
        <v>17</v>
      </c>
      <c r="AJ19" s="52">
        <v>37.299999999999997</v>
      </c>
      <c r="AK19" s="6">
        <v>0</v>
      </c>
      <c r="AL19" s="32"/>
      <c r="AM19" s="32"/>
      <c r="AN19" s="39">
        <f t="shared" si="9"/>
        <v>37.299999999999997</v>
      </c>
      <c r="AO19" s="12">
        <f>IF(AN19="",Default_Rank_Score,RANK(AN19,AN$4:AN$42,1))</f>
        <v>7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69</v>
      </c>
      <c r="B20" s="2"/>
      <c r="C20" s="1"/>
      <c r="D20" s="3">
        <v>2</v>
      </c>
      <c r="E20" s="7" t="s">
        <v>42</v>
      </c>
      <c r="F20" s="6"/>
      <c r="G20" s="67">
        <f t="shared" si="0"/>
        <v>11</v>
      </c>
      <c r="H20" s="67">
        <f t="shared" si="1"/>
        <v>59</v>
      </c>
      <c r="I20" s="67">
        <f t="shared" si="2"/>
        <v>4</v>
      </c>
      <c r="J20" s="67">
        <f t="shared" si="3"/>
        <v>2</v>
      </c>
      <c r="K20" s="68">
        <f t="shared" si="4"/>
        <v>189.04</v>
      </c>
      <c r="L20" s="52">
        <v>45.96</v>
      </c>
      <c r="M20" s="6">
        <v>0</v>
      </c>
      <c r="N20" s="32"/>
      <c r="O20" s="32"/>
      <c r="P20" s="39">
        <f t="shared" si="5"/>
        <v>45.96</v>
      </c>
      <c r="Q20" s="56">
        <f>IF(P20="",Default_Rank_Score,RANK(P20,P$4:P$42,1))</f>
        <v>13</v>
      </c>
      <c r="R20" s="52">
        <v>35.15</v>
      </c>
      <c r="S20" s="6">
        <v>2</v>
      </c>
      <c r="T20" s="32"/>
      <c r="U20" s="32"/>
      <c r="V20" s="39">
        <f t="shared" si="6"/>
        <v>45.15</v>
      </c>
      <c r="W20" s="58">
        <f>IF(V20="",Default_Rank_Score,RANK(V20,V$4:V$42,1))</f>
        <v>19</v>
      </c>
      <c r="X20" s="52">
        <v>27.94</v>
      </c>
      <c r="Y20" s="6">
        <v>0</v>
      </c>
      <c r="Z20" s="32"/>
      <c r="AA20" s="32"/>
      <c r="AB20" s="39">
        <f t="shared" si="7"/>
        <v>27.94</v>
      </c>
      <c r="AC20" s="58">
        <f>IF(AB20="",Default_Rank_Score,RANK(AB20,AB$4:AB$42,1))</f>
        <v>10</v>
      </c>
      <c r="AD20" s="52">
        <v>35.53</v>
      </c>
      <c r="AE20" s="6">
        <v>0</v>
      </c>
      <c r="AF20" s="32"/>
      <c r="AG20" s="32"/>
      <c r="AH20" s="39">
        <f t="shared" si="8"/>
        <v>35.53</v>
      </c>
      <c r="AI20" s="58">
        <f>IF(AH20="",Default_Rank_Score,RANK(AH20,AH$4:AH$42,1))</f>
        <v>11</v>
      </c>
      <c r="AJ20" s="52">
        <v>34.46</v>
      </c>
      <c r="AK20" s="69">
        <v>0</v>
      </c>
      <c r="AL20" s="32"/>
      <c r="AM20" s="32"/>
      <c r="AN20" s="39">
        <f t="shared" si="9"/>
        <v>34.46</v>
      </c>
      <c r="AO20" s="12">
        <f>IF(AN20="",Default_Rank_Score,RANK(AN20,AN$4:AN$42,1))</f>
        <v>6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70</v>
      </c>
      <c r="B21" s="2"/>
      <c r="C21" s="1"/>
      <c r="D21" s="3">
        <v>2</v>
      </c>
      <c r="E21" s="7" t="s">
        <v>71</v>
      </c>
      <c r="F21" s="6"/>
      <c r="G21" s="67">
        <f t="shared" si="0"/>
        <v>15</v>
      </c>
      <c r="H21" s="67">
        <f t="shared" si="1"/>
        <v>72</v>
      </c>
      <c r="I21" s="67">
        <f t="shared" si="2"/>
        <v>2</v>
      </c>
      <c r="J21" s="67">
        <f t="shared" si="3"/>
        <v>9</v>
      </c>
      <c r="K21" s="68">
        <f t="shared" si="4"/>
        <v>210.14</v>
      </c>
      <c r="L21" s="52">
        <v>46.77</v>
      </c>
      <c r="M21" s="6">
        <v>3</v>
      </c>
      <c r="N21" s="32"/>
      <c r="O21" s="32"/>
      <c r="P21" s="39">
        <f t="shared" si="5"/>
        <v>61.77</v>
      </c>
      <c r="Q21" s="56">
        <f>IF(P21="",Default_Rank_Score,RANK(P21,P$4:P$42,1))</f>
        <v>24</v>
      </c>
      <c r="R21" s="52">
        <v>30.16</v>
      </c>
      <c r="S21" s="6">
        <v>0</v>
      </c>
      <c r="T21" s="32"/>
      <c r="U21" s="32"/>
      <c r="V21" s="39">
        <f t="shared" si="6"/>
        <v>30.16</v>
      </c>
      <c r="W21" s="58">
        <f>IF(V21="",Default_Rank_Score,RANK(V21,V$4:V$42,1))</f>
        <v>7</v>
      </c>
      <c r="X21" s="52">
        <v>25.39</v>
      </c>
      <c r="Y21" s="6">
        <v>4</v>
      </c>
      <c r="Z21" s="32"/>
      <c r="AA21" s="32"/>
      <c r="AB21" s="39">
        <f t="shared" si="7"/>
        <v>45.39</v>
      </c>
      <c r="AC21" s="58">
        <f>IF(AB21="",Default_Rank_Score,RANK(AB21,AB$4:AB$42,1))</f>
        <v>25</v>
      </c>
      <c r="AD21" s="52">
        <v>32.54</v>
      </c>
      <c r="AE21" s="69">
        <v>0</v>
      </c>
      <c r="AF21" s="32"/>
      <c r="AG21" s="32"/>
      <c r="AH21" s="39">
        <f t="shared" si="8"/>
        <v>32.54</v>
      </c>
      <c r="AI21" s="58">
        <f>IF(AH21="",Default_Rank_Score,RANK(AH21,AH$4:AH$42,1))</f>
        <v>6</v>
      </c>
      <c r="AJ21" s="52">
        <v>30.28</v>
      </c>
      <c r="AK21" s="6">
        <v>2</v>
      </c>
      <c r="AL21" s="32"/>
      <c r="AM21" s="32"/>
      <c r="AN21" s="39">
        <f t="shared" si="9"/>
        <v>40.28</v>
      </c>
      <c r="AO21" s="12">
        <f>IF(AN21="",Default_Rank_Score,RANK(AN21,AN$4:AN$42,1))</f>
        <v>10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72</v>
      </c>
      <c r="B22" s="2"/>
      <c r="C22" s="1"/>
      <c r="D22" s="3">
        <v>2</v>
      </c>
      <c r="E22" s="7" t="s">
        <v>99</v>
      </c>
      <c r="F22" s="6"/>
      <c r="G22" s="67">
        <f t="shared" si="0"/>
        <v>33</v>
      </c>
      <c r="H22" s="67">
        <f t="shared" si="1"/>
        <v>161</v>
      </c>
      <c r="I22" s="67">
        <f t="shared" si="2"/>
        <v>4</v>
      </c>
      <c r="J22" s="67">
        <f t="shared" si="3"/>
        <v>1</v>
      </c>
      <c r="K22" s="68">
        <f t="shared" si="4"/>
        <v>390.52</v>
      </c>
      <c r="L22" s="52">
        <v>83.57</v>
      </c>
      <c r="M22" s="6">
        <v>1</v>
      </c>
      <c r="N22" s="32"/>
      <c r="O22" s="32"/>
      <c r="P22" s="39">
        <f t="shared" si="5"/>
        <v>88.57</v>
      </c>
      <c r="Q22" s="56">
        <f>IF(P22="",Default_Rank_Score,RANK(P22,P$4:P$42,1))</f>
        <v>34</v>
      </c>
      <c r="R22" s="52">
        <v>75.430000000000007</v>
      </c>
      <c r="S22" s="6">
        <v>0</v>
      </c>
      <c r="T22" s="32"/>
      <c r="U22" s="32"/>
      <c r="V22" s="39">
        <f t="shared" si="6"/>
        <v>75.430000000000007</v>
      </c>
      <c r="W22" s="58">
        <f>IF(V22="",Default_Rank_Score,RANK(V22,V$4:V$42,1))</f>
        <v>30</v>
      </c>
      <c r="X22" s="52">
        <v>64.069999999999993</v>
      </c>
      <c r="Y22" s="6">
        <v>0</v>
      </c>
      <c r="Z22" s="32"/>
      <c r="AA22" s="32"/>
      <c r="AB22" s="39">
        <f t="shared" si="7"/>
        <v>64.069999999999993</v>
      </c>
      <c r="AC22" s="58">
        <f>IF(AB22="",Default_Rank_Score,RANK(AB22,AB$4:AB$42,1))</f>
        <v>31</v>
      </c>
      <c r="AD22" s="52">
        <v>81.540000000000006</v>
      </c>
      <c r="AE22" s="6">
        <v>0</v>
      </c>
      <c r="AF22" s="32"/>
      <c r="AG22" s="32"/>
      <c r="AH22" s="39">
        <f t="shared" si="8"/>
        <v>81.540000000000006</v>
      </c>
      <c r="AI22" s="58">
        <f>IF(AH22="",Default_Rank_Score,RANK(AH22,AH$4:AH$42,1))</f>
        <v>33</v>
      </c>
      <c r="AJ22" s="52">
        <v>80.91</v>
      </c>
      <c r="AK22" s="6">
        <v>0</v>
      </c>
      <c r="AL22" s="32"/>
      <c r="AM22" s="32"/>
      <c r="AN22" s="39">
        <f t="shared" si="9"/>
        <v>80.91</v>
      </c>
      <c r="AO22" s="12">
        <f>IF(AN22="",Default_Rank_Score,RANK(AN22,AN$4:AN$42,1))</f>
        <v>33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73</v>
      </c>
      <c r="B23" s="2"/>
      <c r="C23" s="1"/>
      <c r="D23" s="3">
        <v>2</v>
      </c>
      <c r="E23" s="7" t="s">
        <v>64</v>
      </c>
      <c r="F23" s="6"/>
      <c r="G23" s="67">
        <f t="shared" si="0"/>
        <v>26</v>
      </c>
      <c r="H23" s="67">
        <f t="shared" si="1"/>
        <v>124</v>
      </c>
      <c r="I23" s="67">
        <f t="shared" si="2"/>
        <v>3</v>
      </c>
      <c r="J23" s="67">
        <f t="shared" si="3"/>
        <v>3</v>
      </c>
      <c r="K23" s="68">
        <f t="shared" si="4"/>
        <v>292.89999999999998</v>
      </c>
      <c r="L23" s="52">
        <v>58.18</v>
      </c>
      <c r="M23" s="6">
        <v>0</v>
      </c>
      <c r="N23" s="32"/>
      <c r="O23" s="32"/>
      <c r="P23" s="39">
        <f t="shared" si="5"/>
        <v>58.18</v>
      </c>
      <c r="Q23" s="56">
        <f>IF(P23="",Default_Rank_Score,RANK(P23,P$4:P$42,1))</f>
        <v>22</v>
      </c>
      <c r="R23" s="52">
        <v>55.1</v>
      </c>
      <c r="S23" s="69">
        <v>1</v>
      </c>
      <c r="T23" s="32"/>
      <c r="U23" s="32"/>
      <c r="V23" s="39">
        <f t="shared" si="6"/>
        <v>60.1</v>
      </c>
      <c r="W23" s="58">
        <f>IF(V23="",Default_Rank_Score,RANK(V23,V$4:V$42,1))</f>
        <v>24</v>
      </c>
      <c r="X23" s="52">
        <v>42.07</v>
      </c>
      <c r="Y23" s="6">
        <v>0</v>
      </c>
      <c r="Z23" s="32"/>
      <c r="AA23" s="32"/>
      <c r="AB23" s="39">
        <f t="shared" si="7"/>
        <v>42.07</v>
      </c>
      <c r="AC23" s="58">
        <f>IF(AB23="",Default_Rank_Score,RANK(AB23,AB$4:AB$42,1))</f>
        <v>23</v>
      </c>
      <c r="AD23" s="52">
        <v>60.67</v>
      </c>
      <c r="AE23" s="6">
        <v>0</v>
      </c>
      <c r="AF23" s="32"/>
      <c r="AG23" s="32"/>
      <c r="AH23" s="39">
        <f t="shared" si="8"/>
        <v>60.67</v>
      </c>
      <c r="AI23" s="58">
        <f>IF(AH23="",Default_Rank_Score,RANK(AH23,AH$4:AH$42,1))</f>
        <v>24</v>
      </c>
      <c r="AJ23" s="52">
        <v>61.88</v>
      </c>
      <c r="AK23" s="6">
        <v>2</v>
      </c>
      <c r="AL23" s="32"/>
      <c r="AM23" s="32"/>
      <c r="AN23" s="39">
        <f t="shared" si="9"/>
        <v>71.88</v>
      </c>
      <c r="AO23" s="12">
        <f>IF(AN23="",Default_Rank_Score,RANK(AN23,AN$4:AN$42,1))</f>
        <v>31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74</v>
      </c>
      <c r="B24" s="2"/>
      <c r="C24" s="1"/>
      <c r="D24" s="3">
        <v>2</v>
      </c>
      <c r="E24" s="7" t="s">
        <v>64</v>
      </c>
      <c r="F24" s="6"/>
      <c r="G24" s="67">
        <f t="shared" si="0"/>
        <v>36</v>
      </c>
      <c r="H24" s="67">
        <f t="shared" si="1"/>
        <v>179</v>
      </c>
      <c r="I24" s="67">
        <f t="shared" si="2"/>
        <v>2</v>
      </c>
      <c r="J24" s="67">
        <f t="shared" si="3"/>
        <v>33</v>
      </c>
      <c r="K24" s="68">
        <f t="shared" si="4"/>
        <v>615</v>
      </c>
      <c r="L24" s="52">
        <v>122.48</v>
      </c>
      <c r="M24" s="6">
        <v>1</v>
      </c>
      <c r="N24" s="32"/>
      <c r="O24" s="32"/>
      <c r="P24" s="39">
        <f t="shared" si="5"/>
        <v>127.48</v>
      </c>
      <c r="Q24" s="56">
        <f>IF(P24="",Default_Rank_Score,RANK(P24,P$4:P$42,1))</f>
        <v>36</v>
      </c>
      <c r="R24" s="52">
        <v>94.44</v>
      </c>
      <c r="S24" s="6">
        <v>0</v>
      </c>
      <c r="T24" s="32"/>
      <c r="U24" s="32"/>
      <c r="V24" s="39">
        <f t="shared" si="6"/>
        <v>94.44</v>
      </c>
      <c r="W24" s="58">
        <f>IF(V24="",Default_Rank_Score,RANK(V24,V$4:V$42,1))</f>
        <v>36</v>
      </c>
      <c r="X24" s="52" t="s">
        <v>40</v>
      </c>
      <c r="Y24" s="6">
        <v>24</v>
      </c>
      <c r="Z24" s="32"/>
      <c r="AA24" s="32"/>
      <c r="AB24" s="39">
        <f t="shared" si="7"/>
        <v>140</v>
      </c>
      <c r="AC24" s="58">
        <f>IF(AB24="",Default_Rank_Score,RANK(AB24,AB$4:AB$42,1))</f>
        <v>36</v>
      </c>
      <c r="AD24" s="52">
        <v>99.18</v>
      </c>
      <c r="AE24" s="6">
        <v>0</v>
      </c>
      <c r="AF24" s="32"/>
      <c r="AG24" s="32"/>
      <c r="AH24" s="39">
        <f t="shared" si="8"/>
        <v>99.18</v>
      </c>
      <c r="AI24" s="58">
        <f>IF(AH24="",Default_Rank_Score,RANK(AH24,AH$4:AH$42,1))</f>
        <v>35</v>
      </c>
      <c r="AJ24" s="52">
        <v>113.9</v>
      </c>
      <c r="AK24" s="6">
        <v>8</v>
      </c>
      <c r="AL24" s="32"/>
      <c r="AM24" s="32"/>
      <c r="AN24" s="39">
        <f t="shared" si="9"/>
        <v>153.9</v>
      </c>
      <c r="AO24" s="12">
        <f>IF(AN24="",Default_Rank_Score,RANK(AN24,AN$4:AN$42,1))</f>
        <v>36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75</v>
      </c>
      <c r="B25" s="2"/>
      <c r="C25" s="1"/>
      <c r="D25" s="3">
        <v>2</v>
      </c>
      <c r="E25" s="7" t="s">
        <v>76</v>
      </c>
      <c r="F25" s="6"/>
      <c r="G25" s="67">
        <f t="shared" si="0"/>
        <v>28</v>
      </c>
      <c r="H25" s="67">
        <f t="shared" si="1"/>
        <v>143</v>
      </c>
      <c r="I25" s="67">
        <f t="shared" si="2"/>
        <v>5</v>
      </c>
      <c r="J25" s="67">
        <f t="shared" si="3"/>
        <v>0</v>
      </c>
      <c r="K25" s="68">
        <f t="shared" si="4"/>
        <v>340.49</v>
      </c>
      <c r="L25" s="52">
        <v>69.900000000000006</v>
      </c>
      <c r="M25" s="6">
        <v>0</v>
      </c>
      <c r="N25" s="32"/>
      <c r="O25" s="32"/>
      <c r="P25" s="39">
        <f t="shared" si="5"/>
        <v>69.900000000000006</v>
      </c>
      <c r="Q25" s="56">
        <f>IF(P25="",Default_Rank_Score,RANK(P25,P$4:P$42,1))</f>
        <v>25</v>
      </c>
      <c r="R25" s="52">
        <v>88.52</v>
      </c>
      <c r="S25" s="6">
        <v>0</v>
      </c>
      <c r="T25" s="32"/>
      <c r="U25" s="70">
        <v>1</v>
      </c>
      <c r="V25" s="39">
        <f t="shared" si="6"/>
        <v>83.52</v>
      </c>
      <c r="W25" s="58">
        <f>IF(V25="",Default_Rank_Score,RANK(V25,V$4:V$42,1))</f>
        <v>34</v>
      </c>
      <c r="X25" s="52">
        <v>64.58</v>
      </c>
      <c r="Y25" s="6">
        <v>0</v>
      </c>
      <c r="Z25" s="32"/>
      <c r="AA25" s="32"/>
      <c r="AB25" s="39">
        <f t="shared" si="7"/>
        <v>64.58</v>
      </c>
      <c r="AC25" s="58">
        <f>IF(AB25="",Default_Rank_Score,RANK(AB25,AB$4:AB$42,1))</f>
        <v>32</v>
      </c>
      <c r="AD25" s="52">
        <v>61.79</v>
      </c>
      <c r="AE25" s="6">
        <v>0</v>
      </c>
      <c r="AF25" s="32"/>
      <c r="AG25" s="32"/>
      <c r="AH25" s="39">
        <f t="shared" si="8"/>
        <v>61.79</v>
      </c>
      <c r="AI25" s="58">
        <f>IF(AH25="",Default_Rank_Score,RANK(AH25,AH$4:AH$42,1))</f>
        <v>26</v>
      </c>
      <c r="AJ25" s="52">
        <v>60.7</v>
      </c>
      <c r="AK25" s="6">
        <v>0</v>
      </c>
      <c r="AL25" s="32"/>
      <c r="AM25" s="32"/>
      <c r="AN25" s="39">
        <f t="shared" si="9"/>
        <v>60.7</v>
      </c>
      <c r="AO25" s="12">
        <f>IF(AN25="",Default_Rank_Score,RANK(AN25,AN$4:AN$42,1))</f>
        <v>26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77</v>
      </c>
      <c r="B26" s="2"/>
      <c r="C26" s="1"/>
      <c r="D26" s="3">
        <v>2</v>
      </c>
      <c r="E26" s="7" t="s">
        <v>78</v>
      </c>
      <c r="F26" s="6"/>
      <c r="G26" s="67">
        <f t="shared" si="0"/>
        <v>14</v>
      </c>
      <c r="H26" s="67">
        <f t="shared" si="1"/>
        <v>83</v>
      </c>
      <c r="I26" s="67">
        <f t="shared" si="2"/>
        <v>5</v>
      </c>
      <c r="J26" s="67">
        <f t="shared" si="3"/>
        <v>0</v>
      </c>
      <c r="K26" s="68">
        <f t="shared" si="4"/>
        <v>209.31</v>
      </c>
      <c r="L26" s="52">
        <v>46.29</v>
      </c>
      <c r="M26" s="6">
        <v>0</v>
      </c>
      <c r="N26" s="32"/>
      <c r="O26" s="32"/>
      <c r="P26" s="39">
        <f t="shared" si="5"/>
        <v>46.29</v>
      </c>
      <c r="Q26" s="56">
        <f>IF(P26="",Default_Rank_Score,RANK(P26,P$4:P$42,1))</f>
        <v>14</v>
      </c>
      <c r="R26" s="52">
        <v>45.2</v>
      </c>
      <c r="S26" s="6">
        <v>0</v>
      </c>
      <c r="T26" s="32"/>
      <c r="U26" s="32"/>
      <c r="V26" s="39">
        <f t="shared" si="6"/>
        <v>45.2</v>
      </c>
      <c r="W26" s="58">
        <f>IF(V26="",Default_Rank_Score,RANK(V26,V$4:V$42,1))</f>
        <v>20</v>
      </c>
      <c r="X26" s="52">
        <v>33.01</v>
      </c>
      <c r="Y26" s="69">
        <v>0</v>
      </c>
      <c r="Z26" s="32"/>
      <c r="AA26" s="32"/>
      <c r="AB26" s="39">
        <f t="shared" si="7"/>
        <v>33.01</v>
      </c>
      <c r="AC26" s="58">
        <f>IF(AB26="",Default_Rank_Score,RANK(AB26,AB$4:AB$42,1))</f>
        <v>16</v>
      </c>
      <c r="AD26" s="52">
        <v>39.53</v>
      </c>
      <c r="AE26" s="6">
        <v>0</v>
      </c>
      <c r="AF26" s="32"/>
      <c r="AG26" s="32"/>
      <c r="AH26" s="39">
        <f t="shared" si="8"/>
        <v>39.53</v>
      </c>
      <c r="AI26" s="58">
        <f>IF(AH26="",Default_Rank_Score,RANK(AH26,AH$4:AH$42,1))</f>
        <v>16</v>
      </c>
      <c r="AJ26" s="52">
        <v>45.28</v>
      </c>
      <c r="AK26" s="6">
        <v>0</v>
      </c>
      <c r="AL26" s="32"/>
      <c r="AM26" s="32"/>
      <c r="AN26" s="39">
        <f t="shared" si="9"/>
        <v>45.28</v>
      </c>
      <c r="AO26" s="12">
        <f>IF(AN26="",Default_Rank_Score,RANK(AN26,AN$4:AN$42,1))</f>
        <v>17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79</v>
      </c>
      <c r="B27" s="2"/>
      <c r="C27" s="1"/>
      <c r="D27" s="3">
        <v>2</v>
      </c>
      <c r="E27" s="7" t="s">
        <v>47</v>
      </c>
      <c r="F27" s="6"/>
      <c r="G27" s="67">
        <f t="shared" si="0"/>
        <v>34</v>
      </c>
      <c r="H27" s="67">
        <f t="shared" si="1"/>
        <v>156</v>
      </c>
      <c r="I27" s="67">
        <f t="shared" si="2"/>
        <v>1</v>
      </c>
      <c r="J27" s="67">
        <f t="shared" si="3"/>
        <v>10</v>
      </c>
      <c r="K27" s="68">
        <f t="shared" si="4"/>
        <v>408.26000000000005</v>
      </c>
      <c r="L27" s="52">
        <v>62.92</v>
      </c>
      <c r="M27" s="6">
        <v>2</v>
      </c>
      <c r="N27" s="32">
        <v>1</v>
      </c>
      <c r="O27" s="32"/>
      <c r="P27" s="39">
        <f t="shared" si="5"/>
        <v>82.92</v>
      </c>
      <c r="Q27" s="56">
        <f>IF(P27="",Default_Rank_Score,RANK(P27,P$4:P$42,1))</f>
        <v>31</v>
      </c>
      <c r="R27" s="52">
        <v>59.75</v>
      </c>
      <c r="S27" s="6">
        <v>2</v>
      </c>
      <c r="T27" s="32"/>
      <c r="U27" s="32"/>
      <c r="V27" s="39">
        <f t="shared" si="6"/>
        <v>69.75</v>
      </c>
      <c r="W27" s="58">
        <f>IF(V27="",Default_Rank_Score,RANK(V27,V$4:V$42,1))</f>
        <v>27</v>
      </c>
      <c r="X27" s="52">
        <v>67.400000000000006</v>
      </c>
      <c r="Y27" s="69">
        <v>0</v>
      </c>
      <c r="Z27" s="32"/>
      <c r="AA27" s="32"/>
      <c r="AB27" s="39">
        <f t="shared" si="7"/>
        <v>67.400000000000006</v>
      </c>
      <c r="AC27" s="58">
        <f>IF(AB27="",Default_Rank_Score,RANK(AB27,AB$4:AB$42,1))</f>
        <v>33</v>
      </c>
      <c r="AD27" s="52">
        <v>84.77</v>
      </c>
      <c r="AE27" s="6">
        <v>5</v>
      </c>
      <c r="AF27" s="32">
        <v>1</v>
      </c>
      <c r="AG27" s="32"/>
      <c r="AH27" s="39">
        <f t="shared" si="8"/>
        <v>119.77</v>
      </c>
      <c r="AI27" s="58">
        <f>IF(AH27="",Default_Rank_Score,RANK(AH27,AH$4:AH$42,1))</f>
        <v>36</v>
      </c>
      <c r="AJ27" s="52">
        <v>63.42</v>
      </c>
      <c r="AK27" s="6">
        <v>1</v>
      </c>
      <c r="AL27" s="32"/>
      <c r="AM27" s="32"/>
      <c r="AN27" s="39">
        <f t="shared" si="9"/>
        <v>68.42</v>
      </c>
      <c r="AO27" s="12">
        <f>IF(AN27="",Default_Rank_Score,RANK(AN27,AN$4:AN$42,1))</f>
        <v>29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80</v>
      </c>
      <c r="B28" s="2"/>
      <c r="C28" s="1"/>
      <c r="D28" s="3">
        <v>2</v>
      </c>
      <c r="E28" s="7" t="s">
        <v>71</v>
      </c>
      <c r="F28" s="6"/>
      <c r="G28" s="67">
        <f t="shared" si="0"/>
        <v>10</v>
      </c>
      <c r="H28" s="67">
        <f t="shared" si="1"/>
        <v>55</v>
      </c>
      <c r="I28" s="67">
        <f t="shared" si="2"/>
        <v>3</v>
      </c>
      <c r="J28" s="67">
        <f t="shared" si="3"/>
        <v>3</v>
      </c>
      <c r="K28" s="68">
        <f t="shared" si="4"/>
        <v>185.45000000000002</v>
      </c>
      <c r="L28" s="52">
        <v>43.72</v>
      </c>
      <c r="M28" s="6">
        <v>0</v>
      </c>
      <c r="N28" s="32"/>
      <c r="O28" s="32"/>
      <c r="P28" s="39">
        <f t="shared" si="5"/>
        <v>43.72</v>
      </c>
      <c r="Q28" s="56">
        <f>IF(P28="",Default_Rank_Score,RANK(P28,P$4:P$42,1))</f>
        <v>9</v>
      </c>
      <c r="R28" s="52">
        <v>37.299999999999997</v>
      </c>
      <c r="S28" s="6">
        <v>0</v>
      </c>
      <c r="T28" s="32"/>
      <c r="U28" s="32"/>
      <c r="V28" s="39">
        <f t="shared" si="6"/>
        <v>37.299999999999997</v>
      </c>
      <c r="W28" s="58">
        <f>IF(V28="",Default_Rank_Score,RANK(V28,V$4:V$42,1))</f>
        <v>10</v>
      </c>
      <c r="X28" s="52">
        <v>22.11</v>
      </c>
      <c r="Y28" s="69">
        <v>0</v>
      </c>
      <c r="Z28" s="32"/>
      <c r="AA28" s="32"/>
      <c r="AB28" s="39">
        <f t="shared" si="7"/>
        <v>22.11</v>
      </c>
      <c r="AC28" s="58">
        <f>IF(AB28="",Default_Rank_Score,RANK(AB28,AB$4:AB$42,1))</f>
        <v>8</v>
      </c>
      <c r="AD28" s="52">
        <v>30.05</v>
      </c>
      <c r="AE28" s="6">
        <v>1</v>
      </c>
      <c r="AF28" s="32"/>
      <c r="AG28" s="32"/>
      <c r="AH28" s="39">
        <f t="shared" si="8"/>
        <v>35.049999999999997</v>
      </c>
      <c r="AI28" s="58">
        <f>IF(AH28="",Default_Rank_Score,RANK(AH28,AH$4:AH$42,1))</f>
        <v>9</v>
      </c>
      <c r="AJ28" s="52">
        <v>37.270000000000003</v>
      </c>
      <c r="AK28" s="6">
        <v>2</v>
      </c>
      <c r="AL28" s="32"/>
      <c r="AM28" s="32"/>
      <c r="AN28" s="39">
        <f t="shared" si="9"/>
        <v>47.27</v>
      </c>
      <c r="AO28" s="12">
        <f>IF(AN28="",Default_Rank_Score,RANK(AN28,AN$4:AN$42,1))</f>
        <v>19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81</v>
      </c>
      <c r="B29" s="2"/>
      <c r="C29" s="1"/>
      <c r="D29" s="3">
        <v>3</v>
      </c>
      <c r="E29" s="7" t="s">
        <v>47</v>
      </c>
      <c r="F29" s="6"/>
      <c r="G29" s="67">
        <f t="shared" si="0"/>
        <v>21</v>
      </c>
      <c r="H29" s="67">
        <f t="shared" si="1"/>
        <v>104</v>
      </c>
      <c r="I29" s="67">
        <f t="shared" si="2"/>
        <v>2</v>
      </c>
      <c r="J29" s="67">
        <f t="shared" si="3"/>
        <v>8</v>
      </c>
      <c r="K29" s="68">
        <f t="shared" si="4"/>
        <v>253.47</v>
      </c>
      <c r="L29" s="52">
        <v>55.31</v>
      </c>
      <c r="M29" s="6">
        <v>6</v>
      </c>
      <c r="N29" s="32"/>
      <c r="O29" s="32"/>
      <c r="P29" s="39">
        <f t="shared" si="5"/>
        <v>85.31</v>
      </c>
      <c r="Q29" s="56">
        <f>IF(P29="",Default_Rank_Score,RANK(P29,P$4:P$42,1))</f>
        <v>32</v>
      </c>
      <c r="R29" s="52">
        <v>35.729999999999997</v>
      </c>
      <c r="S29" s="6">
        <v>0</v>
      </c>
      <c r="T29" s="32"/>
      <c r="U29" s="32"/>
      <c r="V29" s="39">
        <f t="shared" si="6"/>
        <v>35.729999999999997</v>
      </c>
      <c r="W29" s="58">
        <f>IF(V29="",Default_Rank_Score,RANK(V29,V$4:V$42,1))</f>
        <v>9</v>
      </c>
      <c r="X29" s="52">
        <v>34.15</v>
      </c>
      <c r="Y29" s="6">
        <v>1</v>
      </c>
      <c r="Z29" s="32"/>
      <c r="AA29" s="32"/>
      <c r="AB29" s="39">
        <f t="shared" si="7"/>
        <v>39.15</v>
      </c>
      <c r="AC29" s="58">
        <f>IF(AB29="",Default_Rank_Score,RANK(AB29,AB$4:AB$42,1))</f>
        <v>21</v>
      </c>
      <c r="AD29" s="52">
        <v>42.09</v>
      </c>
      <c r="AE29" s="6">
        <v>0</v>
      </c>
      <c r="AF29" s="32"/>
      <c r="AG29" s="32"/>
      <c r="AH29" s="39">
        <f t="shared" si="8"/>
        <v>42.09</v>
      </c>
      <c r="AI29" s="58">
        <f>IF(AH29="",Default_Rank_Score,RANK(AH29,AH$4:AH$42,1))</f>
        <v>21</v>
      </c>
      <c r="AJ29" s="52">
        <v>46.19</v>
      </c>
      <c r="AK29" s="6">
        <v>1</v>
      </c>
      <c r="AL29" s="32"/>
      <c r="AM29" s="32"/>
      <c r="AN29" s="39">
        <f t="shared" si="9"/>
        <v>51.19</v>
      </c>
      <c r="AO29" s="12">
        <f>IF(AN29="",Default_Rank_Score,RANK(AN29,AN$4:AN$42,1))</f>
        <v>21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82</v>
      </c>
      <c r="B30" s="2"/>
      <c r="C30" s="1"/>
      <c r="D30" s="3">
        <v>3</v>
      </c>
      <c r="E30" s="7" t="s">
        <v>83</v>
      </c>
      <c r="F30" s="6"/>
      <c r="G30" s="67">
        <f t="shared" si="0"/>
        <v>19</v>
      </c>
      <c r="H30" s="67">
        <f t="shared" si="1"/>
        <v>88</v>
      </c>
      <c r="I30" s="67">
        <f t="shared" si="2"/>
        <v>3</v>
      </c>
      <c r="J30" s="67">
        <f t="shared" si="3"/>
        <v>2</v>
      </c>
      <c r="K30" s="68">
        <f t="shared" si="4"/>
        <v>233.64</v>
      </c>
      <c r="L30" s="52">
        <v>38.76</v>
      </c>
      <c r="M30" s="69">
        <v>1</v>
      </c>
      <c r="N30" s="32"/>
      <c r="O30" s="32"/>
      <c r="P30" s="39">
        <f t="shared" si="5"/>
        <v>43.76</v>
      </c>
      <c r="Q30" s="56">
        <f>IF(P30="",Default_Rank_Score,RANK(P30,P$4:P$42,1))</f>
        <v>10</v>
      </c>
      <c r="R30" s="52">
        <v>39.159999999999997</v>
      </c>
      <c r="S30" s="6">
        <v>0</v>
      </c>
      <c r="T30" s="32"/>
      <c r="U30" s="32"/>
      <c r="V30" s="39">
        <f t="shared" si="6"/>
        <v>39.159999999999997</v>
      </c>
      <c r="W30" s="58">
        <f>IF(V30="",Default_Rank_Score,RANK(V30,V$4:V$42,1))</f>
        <v>13</v>
      </c>
      <c r="X30" s="52">
        <v>33.119999999999997</v>
      </c>
      <c r="Y30" s="6">
        <v>0</v>
      </c>
      <c r="Z30" s="32">
        <v>1</v>
      </c>
      <c r="AA30" s="32"/>
      <c r="AB30" s="39">
        <f t="shared" si="7"/>
        <v>43.12</v>
      </c>
      <c r="AC30" s="58">
        <f>IF(AB30="",Default_Rank_Score,RANK(AB30,AB$4:AB$42,1))</f>
        <v>24</v>
      </c>
      <c r="AD30" s="52">
        <v>61.85</v>
      </c>
      <c r="AE30" s="6">
        <v>1</v>
      </c>
      <c r="AF30" s="32"/>
      <c r="AG30" s="32"/>
      <c r="AH30" s="39">
        <f t="shared" si="8"/>
        <v>66.849999999999994</v>
      </c>
      <c r="AI30" s="58">
        <f>IF(AH30="",Default_Rank_Score,RANK(AH30,AH$4:AH$42,1))</f>
        <v>28</v>
      </c>
      <c r="AJ30" s="52">
        <v>40.75</v>
      </c>
      <c r="AK30" s="6">
        <v>0</v>
      </c>
      <c r="AL30" s="32"/>
      <c r="AM30" s="32"/>
      <c r="AN30" s="39">
        <f t="shared" si="9"/>
        <v>40.75</v>
      </c>
      <c r="AO30" s="12">
        <f>IF(AN30="",Default_Rank_Score,RANK(AN30,AN$4:AN$42,1))</f>
        <v>13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94</v>
      </c>
      <c r="B31" s="2"/>
      <c r="C31" s="1"/>
      <c r="D31" s="3">
        <v>3</v>
      </c>
      <c r="E31" s="7" t="s">
        <v>64</v>
      </c>
      <c r="F31" s="6"/>
      <c r="G31" s="67">
        <f t="shared" si="0"/>
        <v>35</v>
      </c>
      <c r="H31" s="67">
        <f t="shared" si="1"/>
        <v>164</v>
      </c>
      <c r="I31" s="67">
        <f t="shared" si="2"/>
        <v>1</v>
      </c>
      <c r="J31" s="67">
        <f t="shared" si="3"/>
        <v>7</v>
      </c>
      <c r="K31" s="68">
        <f t="shared" si="4"/>
        <v>434.31000000000006</v>
      </c>
      <c r="L31" s="52">
        <v>82</v>
      </c>
      <c r="M31" s="6">
        <v>0</v>
      </c>
      <c r="N31" s="32"/>
      <c r="O31" s="32"/>
      <c r="P31" s="39">
        <f t="shared" si="5"/>
        <v>82</v>
      </c>
      <c r="Q31" s="56">
        <f>IF(P31="",Default_Rank_Score,RANK(P31,P$4:P$42,1))</f>
        <v>29</v>
      </c>
      <c r="R31" s="52">
        <v>74.989999999999995</v>
      </c>
      <c r="S31" s="6">
        <v>1</v>
      </c>
      <c r="T31" s="32"/>
      <c r="U31" s="32"/>
      <c r="V31" s="39">
        <f t="shared" si="6"/>
        <v>79.989999999999995</v>
      </c>
      <c r="W31" s="58">
        <f>IF(V31="",Default_Rank_Score,RANK(V31,V$4:V$42,1))</f>
        <v>32</v>
      </c>
      <c r="X31" s="52">
        <v>68.2</v>
      </c>
      <c r="Y31" s="6">
        <v>3</v>
      </c>
      <c r="Z31" s="32">
        <v>1</v>
      </c>
      <c r="AA31" s="32"/>
      <c r="AB31" s="39">
        <f t="shared" si="7"/>
        <v>93.2</v>
      </c>
      <c r="AC31" s="58">
        <f>IF(AB31="",Default_Rank_Score,RANK(AB31,AB$4:AB$42,1))</f>
        <v>35</v>
      </c>
      <c r="AD31" s="52">
        <v>83.4</v>
      </c>
      <c r="AE31" s="6">
        <v>2</v>
      </c>
      <c r="AF31" s="32"/>
      <c r="AG31" s="32"/>
      <c r="AH31" s="39">
        <f t="shared" si="8"/>
        <v>93.4</v>
      </c>
      <c r="AI31" s="58">
        <f>IF(AH31="",Default_Rank_Score,RANK(AH31,AH$4:AH$42,1))</f>
        <v>34</v>
      </c>
      <c r="AJ31" s="52">
        <v>80.72</v>
      </c>
      <c r="AK31" s="6">
        <v>1</v>
      </c>
      <c r="AL31" s="32"/>
      <c r="AM31" s="32"/>
      <c r="AN31" s="39">
        <f t="shared" si="9"/>
        <v>85.72</v>
      </c>
      <c r="AO31" s="12">
        <f>IF(AN31="",Default_Rank_Score,RANK(AN31,AN$4:AN$42,1))</f>
        <v>34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84</v>
      </c>
      <c r="B32" s="2"/>
      <c r="C32" s="1"/>
      <c r="D32" s="3">
        <v>3</v>
      </c>
      <c r="E32" s="7" t="s">
        <v>47</v>
      </c>
      <c r="F32" s="6"/>
      <c r="G32" s="67">
        <f t="shared" si="0"/>
        <v>17</v>
      </c>
      <c r="H32" s="67">
        <f t="shared" si="1"/>
        <v>95</v>
      </c>
      <c r="I32" s="67">
        <f t="shared" si="2"/>
        <v>5</v>
      </c>
      <c r="J32" s="67">
        <f t="shared" si="3"/>
        <v>0</v>
      </c>
      <c r="K32" s="68">
        <f t="shared" si="4"/>
        <v>225.19</v>
      </c>
      <c r="L32" s="52">
        <v>49.3</v>
      </c>
      <c r="M32" s="6">
        <v>0</v>
      </c>
      <c r="N32" s="32"/>
      <c r="O32" s="32"/>
      <c r="P32" s="39">
        <f t="shared" si="5"/>
        <v>49.3</v>
      </c>
      <c r="Q32" s="56">
        <f>IF(P32="",Default_Rank_Score,RANK(P32,P$4:P$42,1))</f>
        <v>17</v>
      </c>
      <c r="R32" s="52">
        <v>40.729999999999997</v>
      </c>
      <c r="S32" s="6">
        <v>0</v>
      </c>
      <c r="T32" s="32"/>
      <c r="U32" s="32"/>
      <c r="V32" s="39">
        <f t="shared" si="6"/>
        <v>40.729999999999997</v>
      </c>
      <c r="W32" s="58">
        <f>IF(V32="",Default_Rank_Score,RANK(V32,V$4:V$42,1))</f>
        <v>15</v>
      </c>
      <c r="X32" s="52">
        <v>35.049999999999997</v>
      </c>
      <c r="Y32" s="6">
        <v>0</v>
      </c>
      <c r="Z32" s="32"/>
      <c r="AA32" s="32"/>
      <c r="AB32" s="39">
        <f t="shared" si="7"/>
        <v>35.049999999999997</v>
      </c>
      <c r="AC32" s="58">
        <f>IF(AB32="",Default_Rank_Score,RANK(AB32,AB$4:AB$42,1))</f>
        <v>19</v>
      </c>
      <c r="AD32" s="52">
        <v>40.81</v>
      </c>
      <c r="AE32" s="6">
        <v>0</v>
      </c>
      <c r="AF32" s="32"/>
      <c r="AG32" s="32"/>
      <c r="AH32" s="39">
        <f t="shared" si="8"/>
        <v>40.81</v>
      </c>
      <c r="AI32" s="58">
        <f>IF(AH32="",Default_Rank_Score,RANK(AH32,AH$4:AH$42,1))</f>
        <v>19</v>
      </c>
      <c r="AJ32" s="52">
        <v>59.3</v>
      </c>
      <c r="AK32" s="6">
        <v>0</v>
      </c>
      <c r="AL32" s="32"/>
      <c r="AM32" s="32"/>
      <c r="AN32" s="39">
        <f t="shared" si="9"/>
        <v>59.3</v>
      </c>
      <c r="AO32" s="12">
        <f>IF(AN32="",Default_Rank_Score,RANK(AN32,AN$4:AN$42,1))</f>
        <v>25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15">
      <c r="A33" s="62" t="s">
        <v>85</v>
      </c>
      <c r="B33" s="2"/>
      <c r="C33" s="1"/>
      <c r="D33" s="3">
        <v>3</v>
      </c>
      <c r="E33" s="7" t="s">
        <v>86</v>
      </c>
      <c r="F33" s="6"/>
      <c r="G33" s="67">
        <f t="shared" si="0"/>
        <v>22</v>
      </c>
      <c r="H33" s="67">
        <f t="shared" si="1"/>
        <v>111</v>
      </c>
      <c r="I33" s="67">
        <f t="shared" si="2"/>
        <v>2</v>
      </c>
      <c r="J33" s="67">
        <f t="shared" si="3"/>
        <v>4</v>
      </c>
      <c r="K33" s="68">
        <f t="shared" si="4"/>
        <v>273.78999999999996</v>
      </c>
      <c r="L33" s="52">
        <v>44.14</v>
      </c>
      <c r="M33" s="6">
        <v>1</v>
      </c>
      <c r="N33" s="32"/>
      <c r="O33" s="32"/>
      <c r="P33" s="39">
        <f t="shared" si="5"/>
        <v>49.14</v>
      </c>
      <c r="Q33" s="56">
        <f>IF(P33="",Default_Rank_Score,RANK(P33,P$4:P$42,1))</f>
        <v>16</v>
      </c>
      <c r="R33" s="52">
        <v>50.92</v>
      </c>
      <c r="S33" s="6">
        <v>0</v>
      </c>
      <c r="T33" s="32">
        <v>1</v>
      </c>
      <c r="U33" s="32"/>
      <c r="V33" s="39">
        <f t="shared" si="6"/>
        <v>60.92</v>
      </c>
      <c r="W33" s="58">
        <f>IF(V33="",Default_Rank_Score,RANK(V33,V$4:V$42,1))</f>
        <v>25</v>
      </c>
      <c r="X33" s="52">
        <v>33.9</v>
      </c>
      <c r="Y33" s="6">
        <v>0</v>
      </c>
      <c r="Z33" s="32"/>
      <c r="AA33" s="32"/>
      <c r="AB33" s="39">
        <f t="shared" si="7"/>
        <v>33.9</v>
      </c>
      <c r="AC33" s="58">
        <f>IF(AB33="",Default_Rank_Score,RANK(AB33,AB$4:AB$42,1))</f>
        <v>17</v>
      </c>
      <c r="AD33" s="52">
        <v>54.61</v>
      </c>
      <c r="AE33" s="6">
        <v>2</v>
      </c>
      <c r="AF33" s="32">
        <v>1</v>
      </c>
      <c r="AG33" s="32"/>
      <c r="AH33" s="39">
        <f t="shared" si="8"/>
        <v>74.61</v>
      </c>
      <c r="AI33" s="58">
        <f>IF(AH33="",Default_Rank_Score,RANK(AH33,AH$4:AH$42,1))</f>
        <v>31</v>
      </c>
      <c r="AJ33" s="52">
        <v>50.22</v>
      </c>
      <c r="AK33" s="6">
        <v>1</v>
      </c>
      <c r="AL33" s="32"/>
      <c r="AM33" s="32"/>
      <c r="AN33" s="39">
        <f t="shared" si="9"/>
        <v>55.22</v>
      </c>
      <c r="AO33" s="12">
        <f>IF(AN33="",Default_Rank_Score,RANK(AN33,AN$4:AN$42,1))</f>
        <v>22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15">
      <c r="A34" s="62" t="s">
        <v>87</v>
      </c>
      <c r="B34" s="2"/>
      <c r="C34" s="1"/>
      <c r="D34" s="3">
        <v>3</v>
      </c>
      <c r="E34" s="7" t="s">
        <v>88</v>
      </c>
      <c r="F34" s="6"/>
      <c r="G34" s="67">
        <f t="shared" si="0"/>
        <v>4</v>
      </c>
      <c r="H34" s="67">
        <f t="shared" si="1"/>
        <v>29</v>
      </c>
      <c r="I34" s="67">
        <f t="shared" si="2"/>
        <v>3</v>
      </c>
      <c r="J34" s="67">
        <f t="shared" si="3"/>
        <v>4</v>
      </c>
      <c r="K34" s="68">
        <f t="shared" si="4"/>
        <v>151.21</v>
      </c>
      <c r="L34" s="52">
        <v>31.03</v>
      </c>
      <c r="M34" s="6">
        <v>2</v>
      </c>
      <c r="N34" s="32"/>
      <c r="O34" s="32"/>
      <c r="P34" s="39">
        <f t="shared" si="5"/>
        <v>41.03</v>
      </c>
      <c r="Q34" s="56">
        <f>IF(P34="",Default_Rank_Score,RANK(P34,P$4:P$42,1))</f>
        <v>8</v>
      </c>
      <c r="R34" s="52">
        <v>29.43</v>
      </c>
      <c r="S34" s="6">
        <v>0</v>
      </c>
      <c r="T34" s="32"/>
      <c r="U34" s="32"/>
      <c r="V34" s="39">
        <f t="shared" si="6"/>
        <v>29.43</v>
      </c>
      <c r="W34" s="58">
        <f>IF(V34="",Default_Rank_Score,RANK(V34,V$4:V$42,1))</f>
        <v>5</v>
      </c>
      <c r="X34" s="52">
        <v>18.84</v>
      </c>
      <c r="Y34" s="6">
        <v>0</v>
      </c>
      <c r="Z34" s="32"/>
      <c r="AA34" s="32"/>
      <c r="AB34" s="39">
        <f t="shared" si="7"/>
        <v>18.84</v>
      </c>
      <c r="AC34" s="58">
        <f>IF(AB34="",Default_Rank_Score,RANK(AB34,AB$4:AB$42,1))</f>
        <v>6</v>
      </c>
      <c r="AD34" s="52">
        <v>23.16</v>
      </c>
      <c r="AE34" s="6">
        <v>0</v>
      </c>
      <c r="AF34" s="32"/>
      <c r="AG34" s="32"/>
      <c r="AH34" s="39">
        <f t="shared" si="8"/>
        <v>23.16</v>
      </c>
      <c r="AI34" s="58">
        <f>IF(AH34="",Default_Rank_Score,RANK(AH34,AH$4:AH$42,1))</f>
        <v>2</v>
      </c>
      <c r="AJ34" s="52">
        <v>28.75</v>
      </c>
      <c r="AK34" s="6">
        <v>2</v>
      </c>
      <c r="AL34" s="32"/>
      <c r="AM34" s="32"/>
      <c r="AN34" s="39">
        <f t="shared" si="9"/>
        <v>38.75</v>
      </c>
      <c r="AO34" s="12">
        <f>IF(AN34="",Default_Rank_Score,RANK(AN34,AN$4:AN$42,1))</f>
        <v>8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11" customFormat="1" x14ac:dyDescent="0.15">
      <c r="A35" s="62" t="s">
        <v>89</v>
      </c>
      <c r="B35" s="2"/>
      <c r="C35" s="1"/>
      <c r="D35" s="3">
        <v>3</v>
      </c>
      <c r="E35" s="7" t="s">
        <v>47</v>
      </c>
      <c r="F35" s="6"/>
      <c r="G35" s="67">
        <f t="shared" si="0"/>
        <v>13</v>
      </c>
      <c r="H35" s="67">
        <f t="shared" ref="H35:H41" si="10">Q35+W35+AC35+AI35+AO35</f>
        <v>66</v>
      </c>
      <c r="I35" s="67">
        <f t="shared" ref="I35:I41" si="11">IF(M35=0,1,0)+IF(S35=0,1,0)+IF(Y35=0,1,0)+IF(AE35=0,1,0)+IF(AK35=0,1,0)</f>
        <v>2</v>
      </c>
      <c r="J35" s="67">
        <f t="shared" ref="J35:J41" si="12">M35+S35+Y35+AE35+AK35</f>
        <v>4</v>
      </c>
      <c r="K35" s="68">
        <f t="shared" ref="K35:K41" si="13">P35+V35+AB35+AH35+AN35</f>
        <v>208.89999999999998</v>
      </c>
      <c r="L35" s="52">
        <v>43.47</v>
      </c>
      <c r="M35" s="6">
        <v>1</v>
      </c>
      <c r="N35" s="32"/>
      <c r="O35" s="32"/>
      <c r="P35" s="39">
        <f t="shared" si="5"/>
        <v>48.47</v>
      </c>
      <c r="Q35" s="56">
        <f>IF(P35="",Default_Rank_Score,RANK(P35,P$4:P$42,1))</f>
        <v>15</v>
      </c>
      <c r="R35" s="52">
        <v>39.380000000000003</v>
      </c>
      <c r="S35" s="6">
        <v>2</v>
      </c>
      <c r="T35" s="32"/>
      <c r="U35" s="32"/>
      <c r="V35" s="39">
        <f t="shared" si="6"/>
        <v>49.38</v>
      </c>
      <c r="W35" s="58">
        <f>IF(V35="",Default_Rank_Score,RANK(V35,V$4:V$42,1))</f>
        <v>21</v>
      </c>
      <c r="X35" s="52">
        <v>27.24</v>
      </c>
      <c r="Y35" s="6">
        <v>1</v>
      </c>
      <c r="Z35" s="32"/>
      <c r="AA35" s="32"/>
      <c r="AB35" s="39">
        <f t="shared" si="7"/>
        <v>32.239999999999995</v>
      </c>
      <c r="AC35" s="58">
        <f>IF(AB35="",Default_Rank_Score,RANK(AB35,AB$4:AB$42,1))</f>
        <v>15</v>
      </c>
      <c r="AD35" s="52">
        <v>38.770000000000003</v>
      </c>
      <c r="AE35" s="6">
        <v>0</v>
      </c>
      <c r="AF35" s="32"/>
      <c r="AG35" s="32"/>
      <c r="AH35" s="39">
        <f t="shared" si="8"/>
        <v>38.770000000000003</v>
      </c>
      <c r="AI35" s="58">
        <f>IF(AH35="",Default_Rank_Score,RANK(AH35,AH$4:AH$42,1))</f>
        <v>15</v>
      </c>
      <c r="AJ35" s="52">
        <v>40.04</v>
      </c>
      <c r="AK35" s="6">
        <v>0</v>
      </c>
      <c r="AL35" s="32"/>
      <c r="AM35" s="32"/>
      <c r="AN35" s="39">
        <f t="shared" si="9"/>
        <v>40.04</v>
      </c>
      <c r="AO35" s="12"/>
      <c r="AP35" s="12"/>
      <c r="AQ35" s="12"/>
    </row>
    <row r="36" spans="1:43" s="11" customFormat="1" x14ac:dyDescent="0.15">
      <c r="A36" s="62" t="s">
        <v>90</v>
      </c>
      <c r="B36" s="2"/>
      <c r="C36" s="1"/>
      <c r="D36" s="3">
        <v>3</v>
      </c>
      <c r="E36" s="7" t="s">
        <v>86</v>
      </c>
      <c r="F36" s="6"/>
      <c r="G36" s="67">
        <f t="shared" si="0"/>
        <v>20</v>
      </c>
      <c r="H36" s="67">
        <f t="shared" si="10"/>
        <v>82</v>
      </c>
      <c r="I36" s="67">
        <f t="shared" si="11"/>
        <v>3</v>
      </c>
      <c r="J36" s="67">
        <f t="shared" si="12"/>
        <v>2</v>
      </c>
      <c r="K36" s="68">
        <f t="shared" si="13"/>
        <v>237.20000000000002</v>
      </c>
      <c r="L36" s="52">
        <v>53.31</v>
      </c>
      <c r="M36" s="6">
        <v>1</v>
      </c>
      <c r="N36" s="32"/>
      <c r="O36" s="32"/>
      <c r="P36" s="39">
        <f t="shared" si="5"/>
        <v>58.31</v>
      </c>
      <c r="Q36" s="56">
        <f>IF(P36="",Default_Rank_Score,RANK(P36,P$4:P$42,1))</f>
        <v>23</v>
      </c>
      <c r="R36" s="52">
        <v>42.36</v>
      </c>
      <c r="S36" s="6">
        <v>0</v>
      </c>
      <c r="T36" s="32"/>
      <c r="U36" s="32"/>
      <c r="V36" s="39">
        <f t="shared" si="6"/>
        <v>42.36</v>
      </c>
      <c r="W36" s="58">
        <f>IF(V36="",Default_Rank_Score,RANK(V36,V$4:V$42,1))</f>
        <v>17</v>
      </c>
      <c r="X36" s="52">
        <v>39.04</v>
      </c>
      <c r="Y36" s="6">
        <v>0</v>
      </c>
      <c r="Z36" s="32"/>
      <c r="AA36" s="32"/>
      <c r="AB36" s="39">
        <f t="shared" si="7"/>
        <v>39.04</v>
      </c>
      <c r="AC36" s="58">
        <f>IF(AB36="",Default_Rank_Score,RANK(AB36,AB$4:AB$42,1))</f>
        <v>20</v>
      </c>
      <c r="AD36" s="52">
        <v>44.14</v>
      </c>
      <c r="AE36" s="6">
        <v>1</v>
      </c>
      <c r="AF36" s="32"/>
      <c r="AG36" s="32"/>
      <c r="AH36" s="39">
        <f t="shared" si="8"/>
        <v>49.14</v>
      </c>
      <c r="AI36" s="58">
        <f>IF(AH36="",Default_Rank_Score,RANK(AH36,AH$4:AH$42,1))</f>
        <v>22</v>
      </c>
      <c r="AJ36" s="52">
        <v>48.35</v>
      </c>
      <c r="AK36" s="6">
        <v>0</v>
      </c>
      <c r="AL36" s="32"/>
      <c r="AM36" s="32"/>
      <c r="AN36" s="39">
        <f t="shared" si="9"/>
        <v>48.35</v>
      </c>
      <c r="AO36" s="12"/>
      <c r="AP36" s="12"/>
      <c r="AQ36" s="12"/>
    </row>
    <row r="37" spans="1:43" s="11" customFormat="1" x14ac:dyDescent="0.15">
      <c r="A37" s="62" t="s">
        <v>91</v>
      </c>
      <c r="B37" s="2"/>
      <c r="C37" s="1"/>
      <c r="D37" s="3">
        <v>3</v>
      </c>
      <c r="E37" s="7" t="s">
        <v>86</v>
      </c>
      <c r="F37" s="6"/>
      <c r="G37" s="67">
        <f t="shared" si="0"/>
        <v>8</v>
      </c>
      <c r="H37" s="67">
        <f t="shared" si="10"/>
        <v>30</v>
      </c>
      <c r="I37" s="67">
        <f t="shared" si="11"/>
        <v>5</v>
      </c>
      <c r="J37" s="67">
        <f t="shared" si="12"/>
        <v>0</v>
      </c>
      <c r="K37" s="68">
        <f t="shared" si="13"/>
        <v>169.53</v>
      </c>
      <c r="L37" s="52">
        <v>34.4</v>
      </c>
      <c r="M37" s="6">
        <v>0</v>
      </c>
      <c r="N37" s="32"/>
      <c r="O37" s="32"/>
      <c r="P37" s="39">
        <f t="shared" si="5"/>
        <v>34.4</v>
      </c>
      <c r="Q37" s="56">
        <f>IF(P37="",Default_Rank_Score,RANK(P37,P$4:P$42,1))</f>
        <v>4</v>
      </c>
      <c r="R37" s="52">
        <v>30.15</v>
      </c>
      <c r="S37" s="6">
        <v>0</v>
      </c>
      <c r="T37" s="32"/>
      <c r="U37" s="32"/>
      <c r="V37" s="39">
        <f t="shared" si="6"/>
        <v>30.15</v>
      </c>
      <c r="W37" s="58">
        <f>IF(V37="",Default_Rank_Score,RANK(V37,V$4:V$42,1))</f>
        <v>6</v>
      </c>
      <c r="X37" s="52">
        <v>29.16</v>
      </c>
      <c r="Y37" s="6">
        <v>0</v>
      </c>
      <c r="Z37" s="32"/>
      <c r="AA37" s="32"/>
      <c r="AB37" s="39">
        <f t="shared" si="7"/>
        <v>29.16</v>
      </c>
      <c r="AC37" s="58">
        <f>IF(AB37="",Default_Rank_Score,RANK(AB37,AB$4:AB$42,1))</f>
        <v>12</v>
      </c>
      <c r="AD37" s="52">
        <v>34.19</v>
      </c>
      <c r="AE37" s="6">
        <v>0</v>
      </c>
      <c r="AF37" s="32"/>
      <c r="AG37" s="32"/>
      <c r="AH37" s="39">
        <f t="shared" si="8"/>
        <v>34.19</v>
      </c>
      <c r="AI37" s="58">
        <f>IF(AH37="",Default_Rank_Score,RANK(AH37,AH$4:AH$42,1))</f>
        <v>8</v>
      </c>
      <c r="AJ37" s="52">
        <v>41.63</v>
      </c>
      <c r="AK37" s="6">
        <v>0</v>
      </c>
      <c r="AL37" s="32"/>
      <c r="AM37" s="32"/>
      <c r="AN37" s="39">
        <f t="shared" si="9"/>
        <v>41.63</v>
      </c>
      <c r="AO37" s="12"/>
      <c r="AP37" s="12"/>
      <c r="AQ37" s="12"/>
    </row>
    <row r="38" spans="1:43" s="11" customFormat="1" x14ac:dyDescent="0.15">
      <c r="A38" s="62" t="s">
        <v>92</v>
      </c>
      <c r="B38" s="2"/>
      <c r="C38" s="1"/>
      <c r="D38" s="3">
        <v>3</v>
      </c>
      <c r="E38" s="7" t="s">
        <v>42</v>
      </c>
      <c r="F38" s="6"/>
      <c r="G38" s="67">
        <f t="shared" si="0"/>
        <v>29</v>
      </c>
      <c r="H38" s="67">
        <f t="shared" si="10"/>
        <v>113</v>
      </c>
      <c r="I38" s="67">
        <f t="shared" si="11"/>
        <v>1</v>
      </c>
      <c r="J38" s="67">
        <f t="shared" si="12"/>
        <v>13</v>
      </c>
      <c r="K38" s="68">
        <f t="shared" si="13"/>
        <v>341.54</v>
      </c>
      <c r="L38" s="52">
        <v>68.260000000000005</v>
      </c>
      <c r="M38" s="6">
        <v>4</v>
      </c>
      <c r="N38" s="32"/>
      <c r="O38" s="32"/>
      <c r="P38" s="39">
        <f t="shared" si="5"/>
        <v>88.26</v>
      </c>
      <c r="Q38" s="56">
        <f>IF(P38="",Default_Rank_Score,RANK(P38,P$4:P$42,1))</f>
        <v>33</v>
      </c>
      <c r="R38" s="52">
        <v>44.71</v>
      </c>
      <c r="S38" s="6">
        <v>4</v>
      </c>
      <c r="T38" s="32"/>
      <c r="U38" s="32"/>
      <c r="V38" s="39">
        <f t="shared" si="6"/>
        <v>64.710000000000008</v>
      </c>
      <c r="W38" s="58">
        <f>IF(V38="",Default_Rank_Score,RANK(V38,V$4:V$42,1))</f>
        <v>26</v>
      </c>
      <c r="X38" s="52">
        <v>44.31</v>
      </c>
      <c r="Y38" s="6">
        <v>1</v>
      </c>
      <c r="Z38" s="32"/>
      <c r="AA38" s="32"/>
      <c r="AB38" s="39">
        <f t="shared" si="7"/>
        <v>49.31</v>
      </c>
      <c r="AC38" s="58">
        <f>IF(AB38="",Default_Rank_Score,RANK(AB38,AB$4:AB$42,1))</f>
        <v>27</v>
      </c>
      <c r="AD38" s="52">
        <v>45.22</v>
      </c>
      <c r="AE38" s="6">
        <v>4</v>
      </c>
      <c r="AF38" s="32"/>
      <c r="AG38" s="32"/>
      <c r="AH38" s="39">
        <f t="shared" si="8"/>
        <v>65.22</v>
      </c>
      <c r="AI38" s="58">
        <f>IF(AH38="",Default_Rank_Score,RANK(AH38,AH$4:AH$42,1))</f>
        <v>27</v>
      </c>
      <c r="AJ38" s="52">
        <v>74.040000000000006</v>
      </c>
      <c r="AK38" s="6">
        <v>0</v>
      </c>
      <c r="AL38" s="32"/>
      <c r="AM38" s="32"/>
      <c r="AN38" s="39">
        <f t="shared" si="9"/>
        <v>74.040000000000006</v>
      </c>
      <c r="AO38" s="12"/>
      <c r="AP38" s="12"/>
      <c r="AQ38" s="12"/>
    </row>
    <row r="39" spans="1:43" s="11" customFormat="1" x14ac:dyDescent="0.15">
      <c r="A39" s="62" t="s">
        <v>93</v>
      </c>
      <c r="B39" s="2"/>
      <c r="C39" s="1"/>
      <c r="D39" s="3">
        <v>3</v>
      </c>
      <c r="E39" s="7" t="s">
        <v>71</v>
      </c>
      <c r="F39" s="6"/>
      <c r="G39" s="67">
        <f t="shared" si="0"/>
        <v>31</v>
      </c>
      <c r="H39" s="67">
        <f t="shared" si="10"/>
        <v>115</v>
      </c>
      <c r="I39" s="67">
        <f t="shared" si="11"/>
        <v>2</v>
      </c>
      <c r="J39" s="67">
        <f t="shared" si="12"/>
        <v>6</v>
      </c>
      <c r="K39" s="68">
        <f t="shared" si="13"/>
        <v>363.23</v>
      </c>
      <c r="L39" s="52">
        <v>60.29</v>
      </c>
      <c r="M39" s="6">
        <v>3</v>
      </c>
      <c r="N39" s="32"/>
      <c r="O39" s="32"/>
      <c r="P39" s="39">
        <f t="shared" si="5"/>
        <v>75.289999999999992</v>
      </c>
      <c r="Q39" s="56">
        <f>IF(P39="",Default_Rank_Score,RANK(P39,P$4:P$42,1))</f>
        <v>27</v>
      </c>
      <c r="R39" s="52">
        <v>67.84</v>
      </c>
      <c r="S39" s="6">
        <v>1</v>
      </c>
      <c r="T39" s="32"/>
      <c r="U39" s="32"/>
      <c r="V39" s="39">
        <f t="shared" si="6"/>
        <v>72.84</v>
      </c>
      <c r="W39" s="58">
        <f>IF(V39="",Default_Rank_Score,RANK(V39,V$4:V$42,1))</f>
        <v>29</v>
      </c>
      <c r="X39" s="52">
        <v>65.23</v>
      </c>
      <c r="Y39" s="6">
        <v>2</v>
      </c>
      <c r="Z39" s="32">
        <v>1</v>
      </c>
      <c r="AA39" s="32"/>
      <c r="AB39" s="39">
        <f t="shared" si="7"/>
        <v>85.23</v>
      </c>
      <c r="AC39" s="58">
        <f>IF(AB39="",Default_Rank_Score,RANK(AB39,AB$4:AB$42,1))</f>
        <v>34</v>
      </c>
      <c r="AD39" s="52">
        <v>61.36</v>
      </c>
      <c r="AE39" s="6">
        <v>0</v>
      </c>
      <c r="AF39" s="32"/>
      <c r="AG39" s="32"/>
      <c r="AH39" s="39">
        <f t="shared" si="8"/>
        <v>61.36</v>
      </c>
      <c r="AI39" s="58">
        <f>IF(AH39="",Default_Rank_Score,RANK(AH39,AH$4:AH$42,1))</f>
        <v>25</v>
      </c>
      <c r="AJ39" s="52">
        <v>68.510000000000005</v>
      </c>
      <c r="AK39" s="6">
        <v>0</v>
      </c>
      <c r="AL39" s="32"/>
      <c r="AM39" s="32"/>
      <c r="AN39" s="39">
        <f t="shared" si="9"/>
        <v>68.510000000000005</v>
      </c>
      <c r="AO39" s="12"/>
      <c r="AP39" s="12"/>
      <c r="AQ39" s="12"/>
    </row>
    <row r="40" spans="1:43" s="11" customFormat="1" x14ac:dyDescent="0.15">
      <c r="A40" s="62" t="s">
        <v>95</v>
      </c>
      <c r="B40" s="2"/>
      <c r="C40" s="1"/>
      <c r="D40" s="3">
        <v>3</v>
      </c>
      <c r="E40" s="7" t="s">
        <v>96</v>
      </c>
      <c r="F40" s="6"/>
      <c r="G40" s="67">
        <f t="shared" si="0"/>
        <v>27</v>
      </c>
      <c r="H40" s="67">
        <f t="shared" si="10"/>
        <v>103</v>
      </c>
      <c r="I40" s="67">
        <f t="shared" si="11"/>
        <v>4</v>
      </c>
      <c r="J40" s="67">
        <f t="shared" si="12"/>
        <v>2</v>
      </c>
      <c r="K40" s="68">
        <f t="shared" si="13"/>
        <v>309.15999999999997</v>
      </c>
      <c r="L40" s="52">
        <v>82.38</v>
      </c>
      <c r="M40" s="69">
        <v>0</v>
      </c>
      <c r="N40" s="32"/>
      <c r="O40" s="32"/>
      <c r="P40" s="39">
        <f t="shared" si="5"/>
        <v>82.38</v>
      </c>
      <c r="Q40" s="56">
        <f>IF(P40="",Default_Rank_Score,RANK(P40,P$4:P$42,1))</f>
        <v>30</v>
      </c>
      <c r="R40" s="52">
        <v>61.47</v>
      </c>
      <c r="S40" s="6">
        <v>2</v>
      </c>
      <c r="T40" s="32">
        <v>1</v>
      </c>
      <c r="U40" s="32"/>
      <c r="V40" s="39">
        <f t="shared" si="6"/>
        <v>81.47</v>
      </c>
      <c r="W40" s="58">
        <f>IF(V40="",Default_Rank_Score,RANK(V40,V$4:V$42,1))</f>
        <v>33</v>
      </c>
      <c r="X40" s="52">
        <v>54.54</v>
      </c>
      <c r="Y40" s="6">
        <v>0</v>
      </c>
      <c r="Z40" s="32"/>
      <c r="AA40" s="32"/>
      <c r="AB40" s="39">
        <f t="shared" si="7"/>
        <v>54.54</v>
      </c>
      <c r="AC40" s="58">
        <f>IF(AB40="",Default_Rank_Score,RANK(AB40,AB$4:AB$42,1))</f>
        <v>30</v>
      </c>
      <c r="AD40" s="52">
        <v>35.299999999999997</v>
      </c>
      <c r="AE40" s="6">
        <v>0</v>
      </c>
      <c r="AF40" s="32"/>
      <c r="AG40" s="32"/>
      <c r="AH40" s="39">
        <f t="shared" si="8"/>
        <v>35.299999999999997</v>
      </c>
      <c r="AI40" s="58">
        <f>IF(AH40="",Default_Rank_Score,RANK(AH40,AH$4:AH$42,1))</f>
        <v>10</v>
      </c>
      <c r="AJ40" s="52">
        <v>55.47</v>
      </c>
      <c r="AK40" s="6">
        <v>0</v>
      </c>
      <c r="AL40" s="32"/>
      <c r="AM40" s="32"/>
      <c r="AN40" s="39">
        <f t="shared" si="9"/>
        <v>55.47</v>
      </c>
      <c r="AO40" s="12"/>
      <c r="AP40" s="12"/>
      <c r="AQ40" s="12"/>
    </row>
    <row r="41" spans="1:43" s="11" customFormat="1" x14ac:dyDescent="0.15">
      <c r="A41" s="62" t="s">
        <v>97</v>
      </c>
      <c r="B41" s="2"/>
      <c r="C41" s="1"/>
      <c r="D41" s="3">
        <v>3</v>
      </c>
      <c r="E41" s="7" t="s">
        <v>98</v>
      </c>
      <c r="F41" s="6"/>
      <c r="G41" s="67">
        <f t="shared" si="0"/>
        <v>23</v>
      </c>
      <c r="H41" s="67">
        <f t="shared" si="10"/>
        <v>93</v>
      </c>
      <c r="I41" s="67">
        <f t="shared" si="11"/>
        <v>3</v>
      </c>
      <c r="J41" s="67">
        <f t="shared" si="12"/>
        <v>3</v>
      </c>
      <c r="K41" s="68">
        <f t="shared" si="13"/>
        <v>276.09000000000003</v>
      </c>
      <c r="L41" s="52">
        <v>53.12</v>
      </c>
      <c r="M41" s="6">
        <v>0</v>
      </c>
      <c r="N41" s="32"/>
      <c r="O41" s="32"/>
      <c r="P41" s="39">
        <f t="shared" si="5"/>
        <v>53.12</v>
      </c>
      <c r="Q41" s="56">
        <f>IF(P41="",Default_Rank_Score,RANK(P41,P$4:P$42,1))</f>
        <v>21</v>
      </c>
      <c r="R41" s="52">
        <v>47.82</v>
      </c>
      <c r="S41" s="6">
        <v>0</v>
      </c>
      <c r="T41" s="32">
        <v>1</v>
      </c>
      <c r="U41" s="32"/>
      <c r="V41" s="39">
        <f t="shared" si="6"/>
        <v>57.82</v>
      </c>
      <c r="W41" s="58">
        <f>IF(V41="",Default_Rank_Score,RANK(V41,V$4:V$42,1))</f>
        <v>23</v>
      </c>
      <c r="X41" s="52">
        <v>42.32</v>
      </c>
      <c r="Y41" s="69">
        <v>1</v>
      </c>
      <c r="Z41" s="32"/>
      <c r="AA41" s="32"/>
      <c r="AB41" s="39">
        <f t="shared" si="7"/>
        <v>47.32</v>
      </c>
      <c r="AC41" s="58">
        <f>IF(AB41="",Default_Rank_Score,RANK(AB41,AB$4:AB$42,1))</f>
        <v>26</v>
      </c>
      <c r="AD41" s="52">
        <v>52.15</v>
      </c>
      <c r="AE41" s="6">
        <v>0</v>
      </c>
      <c r="AF41" s="32"/>
      <c r="AG41" s="32"/>
      <c r="AH41" s="39">
        <f t="shared" si="8"/>
        <v>52.15</v>
      </c>
      <c r="AI41" s="58">
        <f>IF(AH41="",Default_Rank_Score,RANK(AH41,AH$4:AH$42,1))</f>
        <v>23</v>
      </c>
      <c r="AJ41" s="52">
        <v>55.68</v>
      </c>
      <c r="AK41" s="6">
        <v>2</v>
      </c>
      <c r="AL41" s="32"/>
      <c r="AM41" s="32"/>
      <c r="AN41" s="39">
        <f t="shared" si="9"/>
        <v>65.680000000000007</v>
      </c>
      <c r="AO41" s="12"/>
      <c r="AP41" s="12"/>
      <c r="AQ41" s="12"/>
    </row>
    <row r="42" spans="1:43" s="27" customFormat="1" ht="14" thickBot="1" x14ac:dyDescent="0.2">
      <c r="A42" s="40" t="s">
        <v>26</v>
      </c>
      <c r="B42" s="41"/>
      <c r="C42" s="41"/>
      <c r="D42" s="41"/>
      <c r="E42" s="42"/>
      <c r="F42" s="43"/>
      <c r="G42" s="44"/>
      <c r="H42" s="44"/>
      <c r="I42" s="44"/>
      <c r="J42" s="44"/>
      <c r="K42" s="47"/>
      <c r="L42" s="53"/>
      <c r="M42" s="44"/>
      <c r="N42" s="44"/>
      <c r="O42" s="44"/>
      <c r="P42" s="45"/>
      <c r="Q42" s="57"/>
      <c r="R42" s="53"/>
      <c r="S42" s="44"/>
      <c r="T42" s="44"/>
      <c r="U42" s="44"/>
      <c r="V42" s="45"/>
      <c r="W42" s="57"/>
      <c r="X42" s="53"/>
      <c r="Y42" s="44"/>
      <c r="Z42" s="44"/>
      <c r="AA42" s="44"/>
      <c r="AB42" s="45"/>
      <c r="AC42" s="57"/>
      <c r="AD42" s="53"/>
      <c r="AE42" s="44"/>
      <c r="AF42" s="44"/>
      <c r="AG42" s="44"/>
      <c r="AH42" s="45"/>
      <c r="AI42" s="57"/>
      <c r="AJ42" s="53"/>
      <c r="AK42" s="44"/>
      <c r="AL42" s="44"/>
      <c r="AM42" s="44"/>
      <c r="AN42" s="45"/>
      <c r="AO42" s="26"/>
      <c r="AP42" s="26"/>
      <c r="AQ42" s="26"/>
    </row>
    <row r="43" spans="1:43" s="17" customFormat="1" x14ac:dyDescent="0.15">
      <c r="A43" s="17" t="s">
        <v>27</v>
      </c>
      <c r="E43" s="13"/>
      <c r="F43" s="5"/>
      <c r="G43" s="15"/>
      <c r="H43" s="15"/>
      <c r="I43" s="15"/>
      <c r="J43" s="15"/>
      <c r="K43" s="15"/>
      <c r="L43" s="16">
        <v>200</v>
      </c>
      <c r="M43" s="15"/>
      <c r="N43" s="15"/>
      <c r="O43" s="15"/>
      <c r="P43" s="16"/>
      <c r="Q43" s="15"/>
      <c r="R43" s="16">
        <v>200</v>
      </c>
      <c r="S43" s="15"/>
      <c r="T43" s="15"/>
      <c r="U43" s="15"/>
      <c r="V43" s="16"/>
      <c r="W43" s="15"/>
      <c r="X43" s="16">
        <v>200</v>
      </c>
      <c r="Y43" s="15"/>
      <c r="Z43" s="15"/>
      <c r="AA43" s="15"/>
      <c r="AB43" s="16"/>
      <c r="AC43" s="15"/>
      <c r="AD43" s="16">
        <v>200</v>
      </c>
      <c r="AE43" s="15"/>
      <c r="AF43" s="15"/>
      <c r="AG43" s="15"/>
      <c r="AH43" s="16"/>
      <c r="AI43" s="15"/>
      <c r="AJ43" s="16">
        <v>200</v>
      </c>
      <c r="AK43" s="15"/>
      <c r="AL43" s="15"/>
      <c r="AM43" s="15"/>
      <c r="AN43" s="16"/>
      <c r="AO43" s="15"/>
      <c r="AP43" s="15"/>
      <c r="AQ43" s="15"/>
    </row>
    <row r="44" spans="1:43" s="17" customFormat="1" x14ac:dyDescent="0.15">
      <c r="A44" s="4" t="s">
        <v>28</v>
      </c>
      <c r="B44" s="4"/>
      <c r="C44" s="4"/>
      <c r="D44" s="4"/>
      <c r="E44" s="13"/>
      <c r="F44" s="5"/>
      <c r="G44" s="15"/>
      <c r="H44" s="15"/>
      <c r="I44" s="15"/>
      <c r="J44" s="15"/>
      <c r="K44" s="15"/>
      <c r="L44" s="16">
        <v>20</v>
      </c>
      <c r="M44" s="15"/>
      <c r="N44" s="15"/>
      <c r="O44" s="15"/>
      <c r="P44" s="16"/>
      <c r="Q44" s="15"/>
      <c r="R44" s="16">
        <v>20</v>
      </c>
      <c r="S44" s="15"/>
      <c r="T44" s="15"/>
      <c r="U44" s="15"/>
      <c r="V44" s="16"/>
      <c r="W44" s="15"/>
      <c r="X44" s="16">
        <v>20</v>
      </c>
      <c r="Y44" s="15"/>
      <c r="Z44" s="15"/>
      <c r="AA44" s="15"/>
      <c r="AB44" s="16"/>
      <c r="AC44" s="15"/>
      <c r="AD44" s="16">
        <v>20</v>
      </c>
      <c r="AE44" s="15"/>
      <c r="AF44" s="15"/>
      <c r="AG44" s="15"/>
      <c r="AH44" s="16"/>
      <c r="AI44" s="15"/>
      <c r="AJ44" s="16">
        <v>20</v>
      </c>
      <c r="AK44" s="15"/>
      <c r="AL44" s="15"/>
      <c r="AM44" s="15"/>
      <c r="AN44" s="16"/>
      <c r="AO44" s="15"/>
      <c r="AP44" s="15"/>
      <c r="AQ44" s="15"/>
    </row>
    <row r="45" spans="1:43" s="17" customFormat="1" x14ac:dyDescent="0.15">
      <c r="A45" s="4" t="s">
        <v>29</v>
      </c>
      <c r="B45" s="4"/>
      <c r="C45" s="4"/>
      <c r="D45" s="4"/>
      <c r="E45" s="13"/>
      <c r="F45" s="5"/>
      <c r="G45" s="15"/>
      <c r="H45" s="15"/>
      <c r="I45" s="15"/>
      <c r="J45" s="15"/>
      <c r="K45" s="15"/>
      <c r="L45" s="16">
        <f>MIN(L4:L42)</f>
        <v>22.11</v>
      </c>
      <c r="M45" s="15"/>
      <c r="N45" s="15"/>
      <c r="O45" s="15"/>
      <c r="P45" s="16">
        <f>MIN(P4:P42)</f>
        <v>27.11</v>
      </c>
      <c r="Q45" s="15"/>
      <c r="R45" s="16">
        <f>MIN(R4:R42)</f>
        <v>17</v>
      </c>
      <c r="S45" s="15"/>
      <c r="T45" s="15"/>
      <c r="U45" s="15"/>
      <c r="V45" s="16">
        <f>MIN(V4:V42)</f>
        <v>17</v>
      </c>
      <c r="W45" s="15"/>
      <c r="X45" s="16">
        <f>MIN(X4:X42)</f>
        <v>13.37</v>
      </c>
      <c r="Y45" s="15"/>
      <c r="Z45" s="15"/>
      <c r="AA45" s="15"/>
      <c r="AB45" s="16">
        <f>MIN(AB4:AB42)</f>
        <v>13.37</v>
      </c>
      <c r="AC45" s="15"/>
      <c r="AD45" s="16">
        <f>MIN(AD4:AD42)</f>
        <v>19.27</v>
      </c>
      <c r="AE45" s="15"/>
      <c r="AF45" s="15"/>
      <c r="AG45" s="15"/>
      <c r="AH45" s="16">
        <f>MIN(AH4:AH42)</f>
        <v>19.27</v>
      </c>
      <c r="AI45" s="15"/>
      <c r="AJ45" s="16">
        <f>MIN(AJ4:AJ42)</f>
        <v>18.920000000000002</v>
      </c>
      <c r="AK45" s="15"/>
      <c r="AL45" s="15"/>
      <c r="AM45" s="15"/>
      <c r="AN45" s="16">
        <f>MIN(AN4:AN42)</f>
        <v>18.920000000000002</v>
      </c>
      <c r="AO45" s="15"/>
      <c r="AP45" s="15"/>
      <c r="AQ45" s="15"/>
    </row>
    <row r="46" spans="1:43" s="17" customFormat="1" x14ac:dyDescent="0.15">
      <c r="A46" s="4" t="s">
        <v>30</v>
      </c>
      <c r="B46" s="4"/>
      <c r="C46" s="4"/>
      <c r="D46" s="4"/>
      <c r="E46" s="13"/>
      <c r="F46" s="5"/>
      <c r="G46" s="15"/>
      <c r="H46" s="15"/>
      <c r="I46" s="15"/>
      <c r="J46" s="15"/>
      <c r="K46" s="15"/>
      <c r="L46" s="16">
        <f>MAX(L4:L42)</f>
        <v>208.77</v>
      </c>
      <c r="M46" s="15"/>
      <c r="N46" s="15"/>
      <c r="O46" s="15"/>
      <c r="P46" s="16">
        <f>MAX(P4:P42)</f>
        <v>213.77</v>
      </c>
      <c r="Q46" s="15"/>
      <c r="R46" s="16">
        <f>MAX(R4:R42)</f>
        <v>161.72</v>
      </c>
      <c r="S46" s="15"/>
      <c r="T46" s="15"/>
      <c r="U46" s="15"/>
      <c r="V46" s="16">
        <f>MAX(V4:V42)</f>
        <v>181.72</v>
      </c>
      <c r="W46" s="15"/>
      <c r="X46" s="16">
        <f>MAX(X4:X42)</f>
        <v>188.5</v>
      </c>
      <c r="Y46" s="15"/>
      <c r="Z46" s="15"/>
      <c r="AA46" s="15"/>
      <c r="AB46" s="16">
        <f>MAX(AB4:AB42)</f>
        <v>188.5</v>
      </c>
      <c r="AC46" s="15"/>
      <c r="AD46" s="16">
        <f>MAX(AD4:AD42)</f>
        <v>164.55</v>
      </c>
      <c r="AE46" s="15"/>
      <c r="AF46" s="15"/>
      <c r="AG46" s="15"/>
      <c r="AH46" s="16">
        <f>MAX(AH4:AH42)</f>
        <v>174.55</v>
      </c>
      <c r="AI46" s="15"/>
      <c r="AJ46" s="16">
        <f>MAX(AJ4:AJ42)</f>
        <v>165.94</v>
      </c>
      <c r="AK46" s="15"/>
      <c r="AL46" s="15"/>
      <c r="AM46" s="15"/>
      <c r="AN46" s="16">
        <f>MAX(AN4:AN42)</f>
        <v>170.94</v>
      </c>
      <c r="AO46" s="15"/>
      <c r="AP46" s="15"/>
      <c r="AQ46" s="15"/>
    </row>
    <row r="47" spans="1:43" s="17" customFormat="1" x14ac:dyDescent="0.15">
      <c r="A47" s="4" t="s">
        <v>31</v>
      </c>
      <c r="B47" s="4"/>
      <c r="C47" s="4"/>
      <c r="D47" s="4"/>
      <c r="E47" s="13"/>
      <c r="F47" s="5"/>
      <c r="G47" s="15"/>
      <c r="H47" s="15"/>
      <c r="I47" s="15"/>
      <c r="J47" s="15"/>
      <c r="K47" s="15"/>
      <c r="L47" s="16">
        <f>AVERAGE(L4:L42)</f>
        <v>56.29</v>
      </c>
      <c r="M47" s="15"/>
      <c r="N47" s="15"/>
      <c r="O47" s="15"/>
      <c r="P47" s="16">
        <f>AVERAGE(P4:P42)</f>
        <v>62.641351351351361</v>
      </c>
      <c r="Q47" s="15"/>
      <c r="R47" s="16">
        <f>AVERAGE(R4:R42)</f>
        <v>49.18</v>
      </c>
      <c r="S47" s="15"/>
      <c r="T47" s="15"/>
      <c r="U47" s="15"/>
      <c r="V47" s="16">
        <f>AVERAGE(V4:V42)</f>
        <v>54.855675675675677</v>
      </c>
      <c r="W47" s="15"/>
      <c r="X47" s="16">
        <f>AVERAGE(X4:X42)</f>
        <v>39.787222222222219</v>
      </c>
      <c r="Y47" s="15"/>
      <c r="Z47" s="15"/>
      <c r="AA47" s="15"/>
      <c r="AB47" s="16">
        <f>AVERAGE(AB4:AB42)</f>
        <v>45.73891891891892</v>
      </c>
      <c r="AC47" s="15"/>
      <c r="AD47" s="16">
        <f>AVERAGE(AD4:AD42)</f>
        <v>49.134864864864859</v>
      </c>
      <c r="AE47" s="15"/>
      <c r="AF47" s="15"/>
      <c r="AG47" s="15"/>
      <c r="AH47" s="16">
        <f>AVERAGE(AH4:AH42)</f>
        <v>54.269999999999996</v>
      </c>
      <c r="AI47" s="15"/>
      <c r="AJ47" s="16">
        <f>AVERAGE(AJ4:AJ42)</f>
        <v>52.098108108108114</v>
      </c>
      <c r="AK47" s="15"/>
      <c r="AL47" s="15"/>
      <c r="AM47" s="15"/>
      <c r="AN47" s="16">
        <f>AVERAGE(AN4:AN42)</f>
        <v>57.368378378378367</v>
      </c>
      <c r="AO47" s="15"/>
      <c r="AP47" s="15"/>
      <c r="AQ47" s="15"/>
    </row>
    <row r="48" spans="1:43" s="17" customFormat="1" x14ac:dyDescent="0.15">
      <c r="A48" s="4" t="s">
        <v>32</v>
      </c>
      <c r="B48" s="4"/>
      <c r="C48" s="4"/>
      <c r="D48" s="4"/>
      <c r="E48" s="13"/>
      <c r="F48" s="5"/>
      <c r="G48" s="15"/>
      <c r="H48" s="15"/>
      <c r="I48" s="15"/>
      <c r="J48" s="15"/>
      <c r="K48" s="15"/>
      <c r="L48" s="16">
        <f>STDEV(L4:L42)</f>
        <v>32.304814828615108</v>
      </c>
      <c r="M48" s="15"/>
      <c r="N48" s="15"/>
      <c r="O48" s="15"/>
      <c r="P48" s="16">
        <f>STDEV(M4:P42)</f>
        <v>38.905507448661268</v>
      </c>
      <c r="Q48" s="15"/>
      <c r="R48" s="16">
        <f>STDEV(R4:R42)</f>
        <v>27.55354312767939</v>
      </c>
      <c r="S48" s="15"/>
      <c r="T48" s="15"/>
      <c r="U48" s="15"/>
      <c r="V48" s="16">
        <f>STDEV(S4:V42)</f>
        <v>33.862833639521398</v>
      </c>
      <c r="W48" s="15"/>
      <c r="X48" s="16">
        <f>STDEV(X4:X42)</f>
        <v>29.841354489663814</v>
      </c>
      <c r="Y48" s="15"/>
      <c r="Z48" s="15"/>
      <c r="AA48" s="15"/>
      <c r="AB48" s="16">
        <f>STDEV(Y4:AB42)</f>
        <v>32.870759876936496</v>
      </c>
      <c r="AC48" s="15"/>
      <c r="AD48" s="16">
        <f>STDEV(AD4:AD42)</f>
        <v>27.603131527421322</v>
      </c>
      <c r="AE48" s="15"/>
      <c r="AF48" s="15"/>
      <c r="AG48" s="15"/>
      <c r="AH48" s="16">
        <f>STDEV(AE4:AH42)</f>
        <v>34.172063801641123</v>
      </c>
      <c r="AI48" s="15"/>
      <c r="AJ48" s="16">
        <f>STDEV(AJ4:AJ42)</f>
        <v>27.667981177390445</v>
      </c>
      <c r="AK48" s="15"/>
      <c r="AL48" s="15"/>
      <c r="AM48" s="15"/>
      <c r="AN48" s="16">
        <f>STDEV(AK4:AN42)</f>
        <v>36.129893779638394</v>
      </c>
      <c r="AO48" s="15"/>
      <c r="AP48" s="15"/>
      <c r="AQ48" s="15"/>
    </row>
    <row r="49" spans="1:43" s="17" customFormat="1" x14ac:dyDescent="0.15">
      <c r="A49" s="4" t="s">
        <v>33</v>
      </c>
      <c r="B49" s="4"/>
      <c r="C49" s="4"/>
      <c r="D49" s="4"/>
      <c r="E49" s="13"/>
      <c r="F49" s="5"/>
      <c r="G49" s="15"/>
      <c r="H49" s="15"/>
      <c r="I49" s="15"/>
      <c r="J49" s="15"/>
      <c r="K49" s="15"/>
      <c r="L49" s="16"/>
      <c r="M49" s="15">
        <f>MAX(M4:M42)</f>
        <v>8</v>
      </c>
      <c r="N49" s="15"/>
      <c r="O49" s="15"/>
      <c r="P49" s="16"/>
      <c r="Q49" s="15"/>
      <c r="R49" s="16"/>
      <c r="S49" s="15">
        <f>MAX(S4:S42)</f>
        <v>6</v>
      </c>
      <c r="T49" s="15"/>
      <c r="U49" s="15"/>
      <c r="V49" s="16"/>
      <c r="W49" s="15"/>
      <c r="X49" s="16"/>
      <c r="Y49" s="15">
        <f>MAX(Y4:Y42)</f>
        <v>24</v>
      </c>
      <c r="Z49" s="15"/>
      <c r="AA49" s="15"/>
      <c r="AB49" s="16"/>
      <c r="AC49" s="15"/>
      <c r="AD49" s="16"/>
      <c r="AE49" s="15">
        <f>MAX(AE4:AE42)</f>
        <v>5</v>
      </c>
      <c r="AF49" s="15"/>
      <c r="AG49" s="15"/>
      <c r="AH49" s="16"/>
      <c r="AI49" s="15"/>
      <c r="AJ49" s="16"/>
      <c r="AK49" s="15">
        <f>MAX(AK4:AK42)</f>
        <v>8</v>
      </c>
      <c r="AL49" s="15"/>
      <c r="AM49" s="15"/>
      <c r="AN49" s="16"/>
      <c r="AO49" s="15"/>
      <c r="AP49" s="15"/>
      <c r="AQ49" s="15"/>
    </row>
    <row r="50" spans="1:43" s="17" customFormat="1" x14ac:dyDescent="0.15">
      <c r="A50" s="4" t="s">
        <v>34</v>
      </c>
      <c r="B50" s="4"/>
      <c r="C50" s="4"/>
      <c r="D50" s="4"/>
      <c r="E50" s="13"/>
      <c r="F50" s="5"/>
      <c r="G50" s="15"/>
      <c r="H50" s="15"/>
      <c r="I50" s="15"/>
      <c r="J50" s="15"/>
      <c r="K50" s="15"/>
      <c r="L50" s="16"/>
      <c r="M50" s="15">
        <f>AVERAGE(M4:M42)</f>
        <v>1.2162162162162162</v>
      </c>
      <c r="N50" s="15"/>
      <c r="O50" s="15"/>
      <c r="P50" s="16"/>
      <c r="Q50" s="15"/>
      <c r="R50" s="16"/>
      <c r="S50" s="15">
        <f>AVERAGE(S4:S42)</f>
        <v>1</v>
      </c>
      <c r="T50" s="15"/>
      <c r="U50" s="15"/>
      <c r="V50" s="16"/>
      <c r="W50" s="15"/>
      <c r="X50" s="16"/>
      <c r="Y50" s="15">
        <f>AVERAGE(Y4:Y42)</f>
        <v>1.1351351351351351</v>
      </c>
      <c r="Z50" s="15"/>
      <c r="AA50" s="15"/>
      <c r="AB50" s="16"/>
      <c r="AC50" s="15"/>
      <c r="AD50" s="16"/>
      <c r="AE50" s="15">
        <f>AVERAGE(AE4:AE42)</f>
        <v>0.86486486486486491</v>
      </c>
      <c r="AF50" s="15"/>
      <c r="AG50" s="15"/>
      <c r="AH50" s="16"/>
      <c r="AI50" s="15"/>
      <c r="AJ50" s="16"/>
      <c r="AK50" s="15">
        <f>AVERAGE(AK4:AK42)</f>
        <v>1.0540540540540539</v>
      </c>
      <c r="AL50" s="15"/>
      <c r="AM50" s="15"/>
      <c r="AN50" s="16"/>
      <c r="AO50" s="15"/>
      <c r="AP50" s="15"/>
      <c r="AQ50" s="15"/>
    </row>
    <row r="51" spans="1:43" s="17" customFormat="1" x14ac:dyDescent="0.15">
      <c r="A51" s="4" t="s">
        <v>35</v>
      </c>
      <c r="B51" s="4"/>
      <c r="C51" s="4"/>
      <c r="D51" s="4"/>
      <c r="F51" s="5"/>
      <c r="G51" s="15">
        <v>0</v>
      </c>
      <c r="H51" s="15"/>
      <c r="I51" s="15"/>
      <c r="J51" s="15"/>
      <c r="K51" s="15"/>
      <c r="L51" s="16"/>
      <c r="M51" s="15" t="s">
        <v>36</v>
      </c>
      <c r="N51" s="15"/>
      <c r="O51" s="15" t="s">
        <v>37</v>
      </c>
      <c r="P51" s="16" t="s">
        <v>38</v>
      </c>
      <c r="Q51" s="15"/>
      <c r="R51" s="16"/>
      <c r="S51" s="15" t="s">
        <v>36</v>
      </c>
      <c r="T51" s="15"/>
      <c r="U51" s="15" t="s">
        <v>37</v>
      </c>
      <c r="V51" s="16" t="s">
        <v>38</v>
      </c>
      <c r="W51" s="15"/>
      <c r="X51" s="16"/>
      <c r="Y51" s="15" t="s">
        <v>36</v>
      </c>
      <c r="Z51" s="15"/>
      <c r="AA51" s="15" t="s">
        <v>37</v>
      </c>
      <c r="AB51" s="16" t="s">
        <v>38</v>
      </c>
      <c r="AC51" s="15"/>
      <c r="AD51" s="16"/>
      <c r="AE51" s="15" t="s">
        <v>36</v>
      </c>
      <c r="AF51" s="15"/>
      <c r="AG51" s="15" t="s">
        <v>37</v>
      </c>
      <c r="AH51" s="16" t="s">
        <v>38</v>
      </c>
      <c r="AI51" s="15"/>
      <c r="AJ51" s="16"/>
      <c r="AK51" s="15" t="s">
        <v>36</v>
      </c>
      <c r="AL51" s="15"/>
      <c r="AM51" s="15" t="s">
        <v>37</v>
      </c>
      <c r="AN51" s="16" t="s">
        <v>38</v>
      </c>
      <c r="AO51" s="15"/>
      <c r="AP51" s="15"/>
      <c r="AQ51" s="5"/>
    </row>
    <row r="52" spans="1:43" x14ac:dyDescent="0.15">
      <c r="A52" s="18" t="s">
        <v>39</v>
      </c>
      <c r="P52" s="23">
        <f>P2*5+30</f>
        <v>150</v>
      </c>
      <c r="V52" s="23">
        <f>V2*5+30</f>
        <v>140</v>
      </c>
      <c r="AB52" s="23">
        <f>AB2*5+30</f>
        <v>140</v>
      </c>
      <c r="AH52" s="23">
        <f>AH2*5+30</f>
        <v>150</v>
      </c>
      <c r="AN52" s="23">
        <f>AN2*5+30</f>
        <v>160</v>
      </c>
    </row>
  </sheetData>
  <sheetProtection insertRows="0" deleteRows="0" selectLockedCells="1" sort="0"/>
  <sortState ref="A5:AM41">
    <sortCondition ref="K5:K41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conditionalFormatting sqref="N5:N41">
    <cfRule type="cellIs" dxfId="3" priority="5" operator="equal">
      <formula>1</formula>
    </cfRule>
  </conditionalFormatting>
  <conditionalFormatting sqref="T5:T41">
    <cfRule type="cellIs" dxfId="2" priority="3" operator="equal">
      <formula>1</formula>
    </cfRule>
  </conditionalFormatting>
  <conditionalFormatting sqref="AF5:AF41">
    <cfRule type="cellIs" dxfId="1" priority="2" operator="equal">
      <formula>1</formula>
    </cfRule>
  </conditionalFormatting>
  <conditionalFormatting sqref="AL5:AL41">
    <cfRule type="cellIs" dxfId="0" priority="1" operator="equal">
      <formula>1</formula>
    </cfRule>
  </conditionalFormatting>
  <dataValidations count="4">
    <dataValidation allowBlank="1" showInputMessage="1" sqref="L1 L3:L1048576" xr:uid="{00000000-0002-0000-0000-000000000000}"/>
    <dataValidation type="decimal" errorStyle="warning" allowBlank="1" errorTitle="New Max or Min" error="Please verify your data" sqref="R5:R41 X5:X41 AJ5:AJ41 AD5:AD41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S5:S41 AE5:AE41 Y5:Y41 AK5:AK41 M5:M41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T5:U41 Z5:AA41 AF5:AG41 AL5:AM41 N5:O41" xr:uid="{00000000-0002-0000-0000-00000300000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42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Category</vt:lpstr>
      <vt:lpstr>Overall</vt:lpstr>
      <vt:lpstr>Clean</vt:lpstr>
      <vt:lpstr>Raw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slove</dc:creator>
  <cp:keywords/>
  <dc:description/>
  <cp:lastModifiedBy>James Hromadka</cp:lastModifiedBy>
  <cp:revision/>
  <dcterms:created xsi:type="dcterms:W3CDTF">2001-01-20T20:19:50Z</dcterms:created>
  <dcterms:modified xsi:type="dcterms:W3CDTF">2019-04-29T14:04:15Z</dcterms:modified>
  <cp:category/>
  <cp:contentStatus/>
</cp:coreProperties>
</file>