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ameslocal\Dropbox\DB - Documents\THSS\Scenarios-Scoring\Scoring-Total-Time\"/>
    </mc:Choice>
  </mc:AlternateContent>
  <xr:revisionPtr revIDLastSave="0" documentId="10_ncr:100000_{D0D61CD5-9151-46AD-9AF7-C5C430158919}" xr6:coauthVersionLast="31" xr6:coauthVersionMax="31" xr10:uidLastSave="{00000000-0000-0000-0000-000000000000}"/>
  <bookViews>
    <workbookView xWindow="3255" yWindow="765" windowWidth="31725" windowHeight="20895" activeTab="1" xr2:uid="{00000000-000D-0000-FFFF-FFFF00000000}"/>
  </bookViews>
  <sheets>
    <sheet name="Clean" sheetId="29" r:id="rId1"/>
    <sheet name="Overall" sheetId="28" r:id="rId2"/>
    <sheet name="Category" sheetId="27" r:id="rId3"/>
    <sheet name="Raw" sheetId="26" r:id="rId4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43" i="29" l="1"/>
  <c r="AH43" i="29"/>
  <c r="AB43" i="29"/>
  <c r="V43" i="29"/>
  <c r="P43" i="29"/>
  <c r="AK41" i="29"/>
  <c r="AE41" i="29"/>
  <c r="Y41" i="29"/>
  <c r="S41" i="29"/>
  <c r="M41" i="29"/>
  <c r="AK40" i="29"/>
  <c r="AE40" i="29"/>
  <c r="Y40" i="29"/>
  <c r="S40" i="29"/>
  <c r="M40" i="29"/>
  <c r="AN24" i="29"/>
  <c r="AN25" i="29"/>
  <c r="AN9" i="29"/>
  <c r="AN20" i="29"/>
  <c r="AN10" i="29"/>
  <c r="AN11" i="29"/>
  <c r="AN26" i="29"/>
  <c r="AN16" i="29"/>
  <c r="AN17" i="29"/>
  <c r="AN18" i="29"/>
  <c r="AN27" i="29"/>
  <c r="AN5" i="29"/>
  <c r="AN28" i="29"/>
  <c r="AN12" i="29"/>
  <c r="AN29" i="29"/>
  <c r="AN19" i="29"/>
  <c r="AN6" i="29"/>
  <c r="AN13" i="29"/>
  <c r="AN30" i="29"/>
  <c r="AN31" i="29"/>
  <c r="AN7" i="29"/>
  <c r="AN21" i="29"/>
  <c r="AN8" i="29"/>
  <c r="AN22" i="29"/>
  <c r="AN14" i="29"/>
  <c r="AN15" i="29"/>
  <c r="AN23" i="29"/>
  <c r="AN32" i="29"/>
  <c r="AN39" i="29"/>
  <c r="AJ39" i="29"/>
  <c r="AH24" i="29"/>
  <c r="AH25" i="29"/>
  <c r="AH9" i="29"/>
  <c r="AH20" i="29"/>
  <c r="AH10" i="29"/>
  <c r="AH11" i="29"/>
  <c r="AH26" i="29"/>
  <c r="AH16" i="29"/>
  <c r="AH17" i="29"/>
  <c r="AH18" i="29"/>
  <c r="AH27" i="29"/>
  <c r="AH5" i="29"/>
  <c r="AH28" i="29"/>
  <c r="AH12" i="29"/>
  <c r="AH29" i="29"/>
  <c r="AH19" i="29"/>
  <c r="AH6" i="29"/>
  <c r="AH13" i="29"/>
  <c r="AH30" i="29"/>
  <c r="AH31" i="29"/>
  <c r="AH7" i="29"/>
  <c r="AH21" i="29"/>
  <c r="AH8" i="29"/>
  <c r="AH22" i="29"/>
  <c r="AH14" i="29"/>
  <c r="AH15" i="29"/>
  <c r="AH23" i="29"/>
  <c r="AH32" i="29"/>
  <c r="AH39" i="29"/>
  <c r="AD39" i="29"/>
  <c r="AB24" i="29"/>
  <c r="AB25" i="29"/>
  <c r="AB9" i="29"/>
  <c r="AB20" i="29"/>
  <c r="AB10" i="29"/>
  <c r="AB11" i="29"/>
  <c r="AB26" i="29"/>
  <c r="AB16" i="29"/>
  <c r="AB17" i="29"/>
  <c r="AB18" i="29"/>
  <c r="AB27" i="29"/>
  <c r="AB5" i="29"/>
  <c r="AB28" i="29"/>
  <c r="AB12" i="29"/>
  <c r="AB29" i="29"/>
  <c r="AB19" i="29"/>
  <c r="AB6" i="29"/>
  <c r="AB13" i="29"/>
  <c r="AB30" i="29"/>
  <c r="AB31" i="29"/>
  <c r="AB7" i="29"/>
  <c r="AB21" i="29"/>
  <c r="AB8" i="29"/>
  <c r="AB22" i="29"/>
  <c r="AB14" i="29"/>
  <c r="AB15" i="29"/>
  <c r="AB23" i="29"/>
  <c r="AB32" i="29"/>
  <c r="AB39" i="29"/>
  <c r="X39" i="29"/>
  <c r="V24" i="29"/>
  <c r="V25" i="29"/>
  <c r="V9" i="29"/>
  <c r="V20" i="29"/>
  <c r="V10" i="29"/>
  <c r="V11" i="29"/>
  <c r="V26" i="29"/>
  <c r="V16" i="29"/>
  <c r="V17" i="29"/>
  <c r="V18" i="29"/>
  <c r="V27" i="29"/>
  <c r="V5" i="29"/>
  <c r="V28" i="29"/>
  <c r="V12" i="29"/>
  <c r="V29" i="29"/>
  <c r="V19" i="29"/>
  <c r="V6" i="29"/>
  <c r="V13" i="29"/>
  <c r="V30" i="29"/>
  <c r="V31" i="29"/>
  <c r="V7" i="29"/>
  <c r="V21" i="29"/>
  <c r="V8" i="29"/>
  <c r="V22" i="29"/>
  <c r="V14" i="29"/>
  <c r="V15" i="29"/>
  <c r="V23" i="29"/>
  <c r="V32" i="29"/>
  <c r="V39" i="29"/>
  <c r="R39" i="29"/>
  <c r="P24" i="29"/>
  <c r="P25" i="29"/>
  <c r="P9" i="29"/>
  <c r="P20" i="29"/>
  <c r="P10" i="29"/>
  <c r="P11" i="29"/>
  <c r="P26" i="29"/>
  <c r="P16" i="29"/>
  <c r="P17" i="29"/>
  <c r="P18" i="29"/>
  <c r="P27" i="29"/>
  <c r="P5" i="29"/>
  <c r="P28" i="29"/>
  <c r="P12" i="29"/>
  <c r="P29" i="29"/>
  <c r="P19" i="29"/>
  <c r="P6" i="29"/>
  <c r="P13" i="29"/>
  <c r="P30" i="29"/>
  <c r="P31" i="29"/>
  <c r="P7" i="29"/>
  <c r="P21" i="29"/>
  <c r="P8" i="29"/>
  <c r="P22" i="29"/>
  <c r="P14" i="29"/>
  <c r="P15" i="29"/>
  <c r="P23" i="29"/>
  <c r="P32" i="29"/>
  <c r="P39" i="29"/>
  <c r="L39" i="29"/>
  <c r="AN38" i="29"/>
  <c r="AJ38" i="29"/>
  <c r="AH38" i="29"/>
  <c r="AD38" i="29"/>
  <c r="AB38" i="29"/>
  <c r="X38" i="29"/>
  <c r="V38" i="29"/>
  <c r="R38" i="29"/>
  <c r="P38" i="29"/>
  <c r="L38" i="29"/>
  <c r="AN37" i="29"/>
  <c r="AJ37" i="29"/>
  <c r="AH37" i="29"/>
  <c r="AD37" i="29"/>
  <c r="AB37" i="29"/>
  <c r="X37" i="29"/>
  <c r="V37" i="29"/>
  <c r="R37" i="29"/>
  <c r="P37" i="29"/>
  <c r="L37" i="29"/>
  <c r="AN36" i="29"/>
  <c r="AJ36" i="29"/>
  <c r="AH36" i="29"/>
  <c r="AD36" i="29"/>
  <c r="AB36" i="29"/>
  <c r="X36" i="29"/>
  <c r="V36" i="29"/>
  <c r="R36" i="29"/>
  <c r="P36" i="29"/>
  <c r="L36" i="29"/>
  <c r="AQ32" i="29"/>
  <c r="AP32" i="29"/>
  <c r="AO32" i="29"/>
  <c r="AI32" i="29"/>
  <c r="AC32" i="29"/>
  <c r="W32" i="29"/>
  <c r="Q32" i="29"/>
  <c r="K32" i="29"/>
  <c r="J32" i="29"/>
  <c r="I32" i="29"/>
  <c r="AO13" i="29"/>
  <c r="H32" i="29"/>
  <c r="K24" i="29"/>
  <c r="K25" i="29"/>
  <c r="K9" i="29"/>
  <c r="K20" i="29"/>
  <c r="K10" i="29"/>
  <c r="K11" i="29"/>
  <c r="K26" i="29"/>
  <c r="K16" i="29"/>
  <c r="K17" i="29"/>
  <c r="K18" i="29"/>
  <c r="K27" i="29"/>
  <c r="K5" i="29"/>
  <c r="K28" i="29"/>
  <c r="K12" i="29"/>
  <c r="K29" i="29"/>
  <c r="K19" i="29"/>
  <c r="K6" i="29"/>
  <c r="K13" i="29"/>
  <c r="K30" i="29"/>
  <c r="K31" i="29"/>
  <c r="K7" i="29"/>
  <c r="K21" i="29"/>
  <c r="K8" i="29"/>
  <c r="K22" i="29"/>
  <c r="K14" i="29"/>
  <c r="K15" i="29"/>
  <c r="K23" i="29"/>
  <c r="G32" i="29"/>
  <c r="AQ31" i="29"/>
  <c r="AP31" i="29"/>
  <c r="AO31" i="29"/>
  <c r="AI23" i="29"/>
  <c r="AC23" i="29"/>
  <c r="W23" i="29"/>
  <c r="Q23" i="29"/>
  <c r="J23" i="29"/>
  <c r="I23" i="29"/>
  <c r="AO17" i="29"/>
  <c r="AO23" i="29"/>
  <c r="H23" i="29"/>
  <c r="G23" i="29"/>
  <c r="AQ30" i="29"/>
  <c r="AP30" i="29"/>
  <c r="AO30" i="29"/>
  <c r="AI15" i="29"/>
  <c r="AC15" i="29"/>
  <c r="W15" i="29"/>
  <c r="Q15" i="29"/>
  <c r="J15" i="29"/>
  <c r="I15" i="29"/>
  <c r="AO28" i="29"/>
  <c r="AO15" i="29"/>
  <c r="H15" i="29"/>
  <c r="G15" i="29"/>
  <c r="AQ29" i="29"/>
  <c r="AP29" i="29"/>
  <c r="AO29" i="29"/>
  <c r="AI14" i="29"/>
  <c r="AC14" i="29"/>
  <c r="W14" i="29"/>
  <c r="Q14" i="29"/>
  <c r="J14" i="29"/>
  <c r="I14" i="29"/>
  <c r="AO27" i="29"/>
  <c r="AO14" i="29"/>
  <c r="H14" i="29"/>
  <c r="G14" i="29"/>
  <c r="AQ28" i="29"/>
  <c r="AP28" i="29"/>
  <c r="AI22" i="29"/>
  <c r="AC22" i="29"/>
  <c r="W22" i="29"/>
  <c r="Q22" i="29"/>
  <c r="J22" i="29"/>
  <c r="I22" i="29"/>
  <c r="AO16" i="29"/>
  <c r="AO22" i="29"/>
  <c r="H22" i="29"/>
  <c r="G22" i="29"/>
  <c r="AQ27" i="29"/>
  <c r="AP27" i="29"/>
  <c r="AI8" i="29"/>
  <c r="AC8" i="29"/>
  <c r="W8" i="29"/>
  <c r="Q8" i="29"/>
  <c r="J8" i="29"/>
  <c r="I8" i="29"/>
  <c r="AO8" i="29"/>
  <c r="H8" i="29"/>
  <c r="G8" i="29"/>
  <c r="AQ26" i="29"/>
  <c r="AP26" i="29"/>
  <c r="AO26" i="29"/>
  <c r="AI21" i="29"/>
  <c r="AC21" i="29"/>
  <c r="W21" i="29"/>
  <c r="Q21" i="29"/>
  <c r="J21" i="29"/>
  <c r="I21" i="29"/>
  <c r="AO21" i="29"/>
  <c r="H21" i="29"/>
  <c r="G21" i="29"/>
  <c r="AQ25" i="29"/>
  <c r="AP25" i="29"/>
  <c r="AO25" i="29"/>
  <c r="AI7" i="29"/>
  <c r="AC7" i="29"/>
  <c r="W7" i="29"/>
  <c r="Q7" i="29"/>
  <c r="J7" i="29"/>
  <c r="I7" i="29"/>
  <c r="AO7" i="29"/>
  <c r="H7" i="29"/>
  <c r="G7" i="29"/>
  <c r="AQ24" i="29"/>
  <c r="AP24" i="29"/>
  <c r="AO24" i="29"/>
  <c r="AI31" i="29"/>
  <c r="AC31" i="29"/>
  <c r="W31" i="29"/>
  <c r="Q31" i="29"/>
  <c r="J31" i="29"/>
  <c r="I31" i="29"/>
  <c r="AO12" i="29"/>
  <c r="H31" i="29"/>
  <c r="G31" i="29"/>
  <c r="AQ23" i="29"/>
  <c r="AP23" i="29"/>
  <c r="AI30" i="29"/>
  <c r="AC30" i="29"/>
  <c r="W30" i="29"/>
  <c r="Q30" i="29"/>
  <c r="J30" i="29"/>
  <c r="I30" i="29"/>
  <c r="AO11" i="29"/>
  <c r="H30" i="29"/>
  <c r="G30" i="29"/>
  <c r="AQ22" i="29"/>
  <c r="AP22" i="29"/>
  <c r="AI13" i="29"/>
  <c r="AC13" i="29"/>
  <c r="W13" i="29"/>
  <c r="Q13" i="29"/>
  <c r="J13" i="29"/>
  <c r="I13" i="29"/>
  <c r="H13" i="29"/>
  <c r="G13" i="29"/>
  <c r="AQ21" i="29"/>
  <c r="AP21" i="29"/>
  <c r="AI6" i="29"/>
  <c r="AC6" i="29"/>
  <c r="W6" i="29"/>
  <c r="Q6" i="29"/>
  <c r="J6" i="29"/>
  <c r="I6" i="29"/>
  <c r="AO6" i="29"/>
  <c r="H6" i="29"/>
  <c r="G6" i="29"/>
  <c r="AQ20" i="29"/>
  <c r="AP20" i="29"/>
  <c r="AO20" i="29"/>
  <c r="AI19" i="29"/>
  <c r="AC19" i="29"/>
  <c r="W19" i="29"/>
  <c r="Q19" i="29"/>
  <c r="J19" i="29"/>
  <c r="I19" i="29"/>
  <c r="AO19" i="29"/>
  <c r="H19" i="29"/>
  <c r="G19" i="29"/>
  <c r="AQ19" i="29"/>
  <c r="AP19" i="29"/>
  <c r="AI29" i="29"/>
  <c r="AC29" i="29"/>
  <c r="W29" i="29"/>
  <c r="Q29" i="29"/>
  <c r="J29" i="29"/>
  <c r="I29" i="29"/>
  <c r="AO10" i="29"/>
  <c r="H29" i="29"/>
  <c r="G29" i="29"/>
  <c r="AQ18" i="29"/>
  <c r="AP18" i="29"/>
  <c r="AO18" i="29"/>
  <c r="AI12" i="29"/>
  <c r="AC12" i="29"/>
  <c r="W12" i="29"/>
  <c r="Q12" i="29"/>
  <c r="J12" i="29"/>
  <c r="I12" i="29"/>
  <c r="H12" i="29"/>
  <c r="G12" i="29"/>
  <c r="AQ17" i="29"/>
  <c r="AP17" i="29"/>
  <c r="AI28" i="29"/>
  <c r="AC28" i="29"/>
  <c r="W28" i="29"/>
  <c r="Q28" i="29"/>
  <c r="J28" i="29"/>
  <c r="I28" i="29"/>
  <c r="AO9" i="29"/>
  <c r="H28" i="29"/>
  <c r="G28" i="29"/>
  <c r="AQ16" i="29"/>
  <c r="AP16" i="29"/>
  <c r="AI5" i="29"/>
  <c r="AC5" i="29"/>
  <c r="W5" i="29"/>
  <c r="Q5" i="29"/>
  <c r="J5" i="29"/>
  <c r="I5" i="29"/>
  <c r="AO5" i="29"/>
  <c r="H5" i="29"/>
  <c r="G5" i="29"/>
  <c r="AQ15" i="29"/>
  <c r="AP15" i="29"/>
  <c r="AI27" i="29"/>
  <c r="AC27" i="29"/>
  <c r="W27" i="29"/>
  <c r="Q27" i="29"/>
  <c r="J27" i="29"/>
  <c r="I27" i="29"/>
  <c r="H27" i="29"/>
  <c r="G27" i="29"/>
  <c r="AQ14" i="29"/>
  <c r="AP14" i="29"/>
  <c r="AI18" i="29"/>
  <c r="AC18" i="29"/>
  <c r="W18" i="29"/>
  <c r="Q18" i="29"/>
  <c r="J18" i="29"/>
  <c r="I18" i="29"/>
  <c r="H18" i="29"/>
  <c r="G18" i="29"/>
  <c r="AQ13" i="29"/>
  <c r="AP13" i="29"/>
  <c r="AI17" i="29"/>
  <c r="AC17" i="29"/>
  <c r="W17" i="29"/>
  <c r="Q17" i="29"/>
  <c r="J17" i="29"/>
  <c r="I17" i="29"/>
  <c r="H17" i="29"/>
  <c r="G17" i="29"/>
  <c r="AQ12" i="29"/>
  <c r="AP12" i="29"/>
  <c r="AI16" i="29"/>
  <c r="AC16" i="29"/>
  <c r="W16" i="29"/>
  <c r="Q16" i="29"/>
  <c r="J16" i="29"/>
  <c r="I16" i="29"/>
  <c r="H16" i="29"/>
  <c r="G16" i="29"/>
  <c r="AQ11" i="29"/>
  <c r="AP11" i="29"/>
  <c r="AI26" i="29"/>
  <c r="AC26" i="29"/>
  <c r="W26" i="29"/>
  <c r="Q26" i="29"/>
  <c r="J26" i="29"/>
  <c r="I26" i="29"/>
  <c r="H26" i="29"/>
  <c r="G26" i="29"/>
  <c r="AQ10" i="29"/>
  <c r="AP10" i="29"/>
  <c r="AI11" i="29"/>
  <c r="AC11" i="29"/>
  <c r="W11" i="29"/>
  <c r="Q11" i="29"/>
  <c r="J11" i="29"/>
  <c r="I11" i="29"/>
  <c r="H11" i="29"/>
  <c r="G11" i="29"/>
  <c r="AQ9" i="29"/>
  <c r="AP9" i="29"/>
  <c r="AI10" i="29"/>
  <c r="AC10" i="29"/>
  <c r="W10" i="29"/>
  <c r="Q10" i="29"/>
  <c r="J10" i="29"/>
  <c r="I10" i="29"/>
  <c r="H10" i="29"/>
  <c r="G10" i="29"/>
  <c r="AQ8" i="29"/>
  <c r="AP8" i="29"/>
  <c r="AI20" i="29"/>
  <c r="AC20" i="29"/>
  <c r="W20" i="29"/>
  <c r="Q20" i="29"/>
  <c r="J20" i="29"/>
  <c r="I20" i="29"/>
  <c r="H20" i="29"/>
  <c r="G20" i="29"/>
  <c r="AQ7" i="29"/>
  <c r="AP7" i="29"/>
  <c r="AI9" i="29"/>
  <c r="AC9" i="29"/>
  <c r="W9" i="29"/>
  <c r="Q9" i="29"/>
  <c r="J9" i="29"/>
  <c r="I9" i="29"/>
  <c r="H9" i="29"/>
  <c r="G9" i="29"/>
  <c r="AQ6" i="29"/>
  <c r="AP6" i="29"/>
  <c r="AI25" i="29"/>
  <c r="AC25" i="29"/>
  <c r="W25" i="29"/>
  <c r="Q25" i="29"/>
  <c r="J25" i="29"/>
  <c r="I25" i="29"/>
  <c r="H25" i="29"/>
  <c r="G25" i="29"/>
  <c r="AQ5" i="29"/>
  <c r="AP5" i="29"/>
  <c r="AI24" i="29"/>
  <c r="AC24" i="29"/>
  <c r="W24" i="29"/>
  <c r="Q24" i="29"/>
  <c r="J24" i="29"/>
  <c r="I24" i="29"/>
  <c r="H24" i="29"/>
  <c r="G24" i="29"/>
  <c r="AN43" i="28"/>
  <c r="AH43" i="28"/>
  <c r="AB43" i="28"/>
  <c r="V43" i="28"/>
  <c r="P43" i="28"/>
  <c r="AK41" i="28"/>
  <c r="AE41" i="28"/>
  <c r="Y41" i="28"/>
  <c r="S41" i="28"/>
  <c r="M41" i="28"/>
  <c r="AK40" i="28"/>
  <c r="AE40" i="28"/>
  <c r="Y40" i="28"/>
  <c r="S40" i="28"/>
  <c r="M40" i="28"/>
  <c r="AN21" i="28"/>
  <c r="AN15" i="28"/>
  <c r="AN5" i="28"/>
  <c r="AN18" i="28"/>
  <c r="AN11" i="28"/>
  <c r="AN13" i="28"/>
  <c r="AN20" i="28"/>
  <c r="AN24" i="28"/>
  <c r="AN19" i="28"/>
  <c r="AN10" i="28"/>
  <c r="AN32" i="28"/>
  <c r="AN7" i="28"/>
  <c r="AN31" i="28"/>
  <c r="AN6" i="28"/>
  <c r="AN14" i="28"/>
  <c r="AN25" i="28"/>
  <c r="AN22" i="28"/>
  <c r="AN27" i="28"/>
  <c r="AN26" i="28"/>
  <c r="AN30" i="28"/>
  <c r="AN8" i="28"/>
  <c r="AN16" i="28"/>
  <c r="AN17" i="28"/>
  <c r="AN28" i="28"/>
  <c r="AN23" i="28"/>
  <c r="AN12" i="28"/>
  <c r="AN9" i="28"/>
  <c r="AN29" i="28"/>
  <c r="AN39" i="28"/>
  <c r="AJ39" i="28"/>
  <c r="AH21" i="28"/>
  <c r="AH15" i="28"/>
  <c r="AH5" i="28"/>
  <c r="AH18" i="28"/>
  <c r="AH11" i="28"/>
  <c r="AH13" i="28"/>
  <c r="AH20" i="28"/>
  <c r="AH24" i="28"/>
  <c r="AH19" i="28"/>
  <c r="AH10" i="28"/>
  <c r="AH32" i="28"/>
  <c r="AH7" i="28"/>
  <c r="AH31" i="28"/>
  <c r="AH6" i="28"/>
  <c r="AH14" i="28"/>
  <c r="AH25" i="28"/>
  <c r="AH22" i="28"/>
  <c r="AH27" i="28"/>
  <c r="AH26" i="28"/>
  <c r="AH30" i="28"/>
  <c r="AH8" i="28"/>
  <c r="AH16" i="28"/>
  <c r="AH17" i="28"/>
  <c r="AH28" i="28"/>
  <c r="AH23" i="28"/>
  <c r="AH12" i="28"/>
  <c r="AH9" i="28"/>
  <c r="AH29" i="28"/>
  <c r="AH39" i="28"/>
  <c r="AD39" i="28"/>
  <c r="AB21" i="28"/>
  <c r="AB15" i="28"/>
  <c r="AB5" i="28"/>
  <c r="AB18" i="28"/>
  <c r="AB11" i="28"/>
  <c r="AB13" i="28"/>
  <c r="AB20" i="28"/>
  <c r="AB24" i="28"/>
  <c r="AB19" i="28"/>
  <c r="AB10" i="28"/>
  <c r="AB32" i="28"/>
  <c r="AB7" i="28"/>
  <c r="AB31" i="28"/>
  <c r="AB6" i="28"/>
  <c r="AB14" i="28"/>
  <c r="AB25" i="28"/>
  <c r="AB22" i="28"/>
  <c r="AB27" i="28"/>
  <c r="AB26" i="28"/>
  <c r="AB30" i="28"/>
  <c r="AB8" i="28"/>
  <c r="AB16" i="28"/>
  <c r="AB17" i="28"/>
  <c r="AB28" i="28"/>
  <c r="AB23" i="28"/>
  <c r="AB12" i="28"/>
  <c r="AB9" i="28"/>
  <c r="AB29" i="28"/>
  <c r="AB39" i="28"/>
  <c r="X39" i="28"/>
  <c r="V21" i="28"/>
  <c r="V15" i="28"/>
  <c r="V5" i="28"/>
  <c r="V18" i="28"/>
  <c r="V11" i="28"/>
  <c r="V13" i="28"/>
  <c r="V20" i="28"/>
  <c r="V24" i="28"/>
  <c r="V19" i="28"/>
  <c r="V10" i="28"/>
  <c r="V32" i="28"/>
  <c r="V7" i="28"/>
  <c r="V31" i="28"/>
  <c r="V6" i="28"/>
  <c r="V14" i="28"/>
  <c r="V25" i="28"/>
  <c r="V22" i="28"/>
  <c r="V27" i="28"/>
  <c r="V26" i="28"/>
  <c r="V30" i="28"/>
  <c r="V8" i="28"/>
  <c r="V16" i="28"/>
  <c r="V17" i="28"/>
  <c r="V28" i="28"/>
  <c r="V23" i="28"/>
  <c r="V12" i="28"/>
  <c r="V9" i="28"/>
  <c r="V29" i="28"/>
  <c r="V39" i="28"/>
  <c r="R39" i="28"/>
  <c r="P21" i="28"/>
  <c r="P15" i="28"/>
  <c r="P5" i="28"/>
  <c r="P18" i="28"/>
  <c r="P11" i="28"/>
  <c r="P13" i="28"/>
  <c r="P20" i="28"/>
  <c r="P24" i="28"/>
  <c r="P19" i="28"/>
  <c r="P10" i="28"/>
  <c r="P32" i="28"/>
  <c r="P7" i="28"/>
  <c r="P31" i="28"/>
  <c r="P6" i="28"/>
  <c r="P14" i="28"/>
  <c r="P25" i="28"/>
  <c r="P22" i="28"/>
  <c r="P27" i="28"/>
  <c r="P26" i="28"/>
  <c r="P30" i="28"/>
  <c r="P8" i="28"/>
  <c r="P16" i="28"/>
  <c r="P17" i="28"/>
  <c r="P28" i="28"/>
  <c r="P23" i="28"/>
  <c r="P12" i="28"/>
  <c r="P9" i="28"/>
  <c r="P29" i="28"/>
  <c r="P39" i="28"/>
  <c r="L39" i="28"/>
  <c r="AN38" i="28"/>
  <c r="AJ38" i="28"/>
  <c r="AH38" i="28"/>
  <c r="AD38" i="28"/>
  <c r="AB38" i="28"/>
  <c r="X38" i="28"/>
  <c r="V38" i="28"/>
  <c r="R38" i="28"/>
  <c r="P38" i="28"/>
  <c r="L38" i="28"/>
  <c r="AN37" i="28"/>
  <c r="AJ37" i="28"/>
  <c r="AH37" i="28"/>
  <c r="AD37" i="28"/>
  <c r="AB37" i="28"/>
  <c r="X37" i="28"/>
  <c r="V37" i="28"/>
  <c r="R37" i="28"/>
  <c r="P37" i="28"/>
  <c r="L37" i="28"/>
  <c r="AN36" i="28"/>
  <c r="AJ36" i="28"/>
  <c r="AH36" i="28"/>
  <c r="AD36" i="28"/>
  <c r="AB36" i="28"/>
  <c r="X36" i="28"/>
  <c r="V36" i="28"/>
  <c r="R36" i="28"/>
  <c r="P36" i="28"/>
  <c r="L36" i="28"/>
  <c r="AQ32" i="28"/>
  <c r="AP32" i="28"/>
  <c r="AO32" i="28"/>
  <c r="AI29" i="28"/>
  <c r="AC29" i="28"/>
  <c r="W29" i="28"/>
  <c r="Q29" i="28"/>
  <c r="K29" i="28"/>
  <c r="J29" i="28"/>
  <c r="I29" i="28"/>
  <c r="AO29" i="28"/>
  <c r="H29" i="28"/>
  <c r="K21" i="28"/>
  <c r="K15" i="28"/>
  <c r="K5" i="28"/>
  <c r="K18" i="28"/>
  <c r="K11" i="28"/>
  <c r="K13" i="28"/>
  <c r="K20" i="28"/>
  <c r="K24" i="28"/>
  <c r="K19" i="28"/>
  <c r="K10" i="28"/>
  <c r="K32" i="28"/>
  <c r="K7" i="28"/>
  <c r="K31" i="28"/>
  <c r="K6" i="28"/>
  <c r="K14" i="28"/>
  <c r="K25" i="28"/>
  <c r="K22" i="28"/>
  <c r="K27" i="28"/>
  <c r="K26" i="28"/>
  <c r="K30" i="28"/>
  <c r="K8" i="28"/>
  <c r="K16" i="28"/>
  <c r="K17" i="28"/>
  <c r="K28" i="28"/>
  <c r="K23" i="28"/>
  <c r="K12" i="28"/>
  <c r="K9" i="28"/>
  <c r="G29" i="28"/>
  <c r="AQ31" i="28"/>
  <c r="AP31" i="28"/>
  <c r="AO31" i="28"/>
  <c r="AI9" i="28"/>
  <c r="AC9" i="28"/>
  <c r="W9" i="28"/>
  <c r="Q9" i="28"/>
  <c r="J9" i="28"/>
  <c r="I9" i="28"/>
  <c r="AO9" i="28"/>
  <c r="H9" i="28"/>
  <c r="G9" i="28"/>
  <c r="AQ30" i="28"/>
  <c r="AP30" i="28"/>
  <c r="AO30" i="28"/>
  <c r="AI12" i="28"/>
  <c r="AC12" i="28"/>
  <c r="W12" i="28"/>
  <c r="Q12" i="28"/>
  <c r="J12" i="28"/>
  <c r="I12" i="28"/>
  <c r="AO12" i="28"/>
  <c r="H12" i="28"/>
  <c r="G12" i="28"/>
  <c r="AQ29" i="28"/>
  <c r="AP29" i="28"/>
  <c r="AI23" i="28"/>
  <c r="AC23" i="28"/>
  <c r="W23" i="28"/>
  <c r="Q23" i="28"/>
  <c r="J23" i="28"/>
  <c r="I23" i="28"/>
  <c r="AO23" i="28"/>
  <c r="H23" i="28"/>
  <c r="G23" i="28"/>
  <c r="AQ28" i="28"/>
  <c r="AP28" i="28"/>
  <c r="AO28" i="28"/>
  <c r="AI28" i="28"/>
  <c r="AC28" i="28"/>
  <c r="W28" i="28"/>
  <c r="Q28" i="28"/>
  <c r="J28" i="28"/>
  <c r="I28" i="28"/>
  <c r="H28" i="28"/>
  <c r="G28" i="28"/>
  <c r="AQ27" i="28"/>
  <c r="AP27" i="28"/>
  <c r="AO27" i="28"/>
  <c r="AI17" i="28"/>
  <c r="AC17" i="28"/>
  <c r="W17" i="28"/>
  <c r="Q17" i="28"/>
  <c r="J17" i="28"/>
  <c r="I17" i="28"/>
  <c r="AO17" i="28"/>
  <c r="H17" i="28"/>
  <c r="G17" i="28"/>
  <c r="AQ26" i="28"/>
  <c r="AP26" i="28"/>
  <c r="AO26" i="28"/>
  <c r="AI16" i="28"/>
  <c r="AC16" i="28"/>
  <c r="W16" i="28"/>
  <c r="Q16" i="28"/>
  <c r="J16" i="28"/>
  <c r="I16" i="28"/>
  <c r="AO16" i="28"/>
  <c r="H16" i="28"/>
  <c r="G16" i="28"/>
  <c r="AQ25" i="28"/>
  <c r="AP25" i="28"/>
  <c r="AO25" i="28"/>
  <c r="AI8" i="28"/>
  <c r="AC8" i="28"/>
  <c r="W8" i="28"/>
  <c r="Q8" i="28"/>
  <c r="J8" i="28"/>
  <c r="I8" i="28"/>
  <c r="AO8" i="28"/>
  <c r="H8" i="28"/>
  <c r="G8" i="28"/>
  <c r="AQ24" i="28"/>
  <c r="AP24" i="28"/>
  <c r="AO24" i="28"/>
  <c r="AI30" i="28"/>
  <c r="AC30" i="28"/>
  <c r="W30" i="28"/>
  <c r="Q30" i="28"/>
  <c r="J30" i="28"/>
  <c r="I30" i="28"/>
  <c r="H30" i="28"/>
  <c r="G30" i="28"/>
  <c r="AQ23" i="28"/>
  <c r="AP23" i="28"/>
  <c r="AI26" i="28"/>
  <c r="AC26" i="28"/>
  <c r="W26" i="28"/>
  <c r="Q26" i="28"/>
  <c r="J26" i="28"/>
  <c r="I26" i="28"/>
  <c r="H26" i="28"/>
  <c r="G26" i="28"/>
  <c r="AQ22" i="28"/>
  <c r="AP22" i="28"/>
  <c r="AO22" i="28"/>
  <c r="AI27" i="28"/>
  <c r="AC27" i="28"/>
  <c r="W27" i="28"/>
  <c r="Q27" i="28"/>
  <c r="J27" i="28"/>
  <c r="I27" i="28"/>
  <c r="H27" i="28"/>
  <c r="G27" i="28"/>
  <c r="AQ21" i="28"/>
  <c r="AP21" i="28"/>
  <c r="AO21" i="28"/>
  <c r="AI22" i="28"/>
  <c r="AC22" i="28"/>
  <c r="W22" i="28"/>
  <c r="Q22" i="28"/>
  <c r="J22" i="28"/>
  <c r="I22" i="28"/>
  <c r="H22" i="28"/>
  <c r="G22" i="28"/>
  <c r="AQ20" i="28"/>
  <c r="AP20" i="28"/>
  <c r="AO20" i="28"/>
  <c r="AI25" i="28"/>
  <c r="AC25" i="28"/>
  <c r="W25" i="28"/>
  <c r="Q25" i="28"/>
  <c r="J25" i="28"/>
  <c r="I25" i="28"/>
  <c r="H25" i="28"/>
  <c r="G25" i="28"/>
  <c r="AQ19" i="28"/>
  <c r="AP19" i="28"/>
  <c r="AO19" i="28"/>
  <c r="AI14" i="28"/>
  <c r="AC14" i="28"/>
  <c r="W14" i="28"/>
  <c r="Q14" i="28"/>
  <c r="J14" i="28"/>
  <c r="I14" i="28"/>
  <c r="AO14" i="28"/>
  <c r="H14" i="28"/>
  <c r="G14" i="28"/>
  <c r="AQ18" i="28"/>
  <c r="AP18" i="28"/>
  <c r="AO18" i="28"/>
  <c r="AI6" i="28"/>
  <c r="AC6" i="28"/>
  <c r="W6" i="28"/>
  <c r="Q6" i="28"/>
  <c r="J6" i="28"/>
  <c r="I6" i="28"/>
  <c r="AO6" i="28"/>
  <c r="H6" i="28"/>
  <c r="G6" i="28"/>
  <c r="AQ17" i="28"/>
  <c r="AP17" i="28"/>
  <c r="AI31" i="28"/>
  <c r="AC31" i="28"/>
  <c r="W31" i="28"/>
  <c r="Q31" i="28"/>
  <c r="J31" i="28"/>
  <c r="I31" i="28"/>
  <c r="H31" i="28"/>
  <c r="G31" i="28"/>
  <c r="AQ16" i="28"/>
  <c r="AP16" i="28"/>
  <c r="AI7" i="28"/>
  <c r="AC7" i="28"/>
  <c r="W7" i="28"/>
  <c r="Q7" i="28"/>
  <c r="J7" i="28"/>
  <c r="I7" i="28"/>
  <c r="AO7" i="28"/>
  <c r="H7" i="28"/>
  <c r="G7" i="28"/>
  <c r="AQ15" i="28"/>
  <c r="AP15" i="28"/>
  <c r="AO15" i="28"/>
  <c r="AI32" i="28"/>
  <c r="AC32" i="28"/>
  <c r="W32" i="28"/>
  <c r="Q32" i="28"/>
  <c r="J32" i="28"/>
  <c r="I32" i="28"/>
  <c r="H32" i="28"/>
  <c r="G32" i="28"/>
  <c r="AQ14" i="28"/>
  <c r="AP14" i="28"/>
  <c r="AI10" i="28"/>
  <c r="AC10" i="28"/>
  <c r="W10" i="28"/>
  <c r="Q10" i="28"/>
  <c r="J10" i="28"/>
  <c r="I10" i="28"/>
  <c r="AO10" i="28"/>
  <c r="H10" i="28"/>
  <c r="G10" i="28"/>
  <c r="AQ13" i="28"/>
  <c r="AP13" i="28"/>
  <c r="AO13" i="28"/>
  <c r="AI19" i="28"/>
  <c r="AC19" i="28"/>
  <c r="W19" i="28"/>
  <c r="Q19" i="28"/>
  <c r="J19" i="28"/>
  <c r="I19" i="28"/>
  <c r="H19" i="28"/>
  <c r="G19" i="28"/>
  <c r="AQ12" i="28"/>
  <c r="AP12" i="28"/>
  <c r="AI24" i="28"/>
  <c r="AC24" i="28"/>
  <c r="W24" i="28"/>
  <c r="Q24" i="28"/>
  <c r="J24" i="28"/>
  <c r="I24" i="28"/>
  <c r="H24" i="28"/>
  <c r="G24" i="28"/>
  <c r="AQ11" i="28"/>
  <c r="AP11" i="28"/>
  <c r="AO11" i="28"/>
  <c r="AI20" i="28"/>
  <c r="AC20" i="28"/>
  <c r="W20" i="28"/>
  <c r="Q20" i="28"/>
  <c r="J20" i="28"/>
  <c r="I20" i="28"/>
  <c r="H20" i="28"/>
  <c r="G20" i="28"/>
  <c r="AQ10" i="28"/>
  <c r="AP10" i="28"/>
  <c r="AI13" i="28"/>
  <c r="AC13" i="28"/>
  <c r="W13" i="28"/>
  <c r="Q13" i="28"/>
  <c r="J13" i="28"/>
  <c r="I13" i="28"/>
  <c r="H13" i="28"/>
  <c r="G13" i="28"/>
  <c r="AQ9" i="28"/>
  <c r="AP9" i="28"/>
  <c r="AI11" i="28"/>
  <c r="AC11" i="28"/>
  <c r="W11" i="28"/>
  <c r="Q11" i="28"/>
  <c r="J11" i="28"/>
  <c r="I11" i="28"/>
  <c r="H11" i="28"/>
  <c r="G11" i="28"/>
  <c r="AQ8" i="28"/>
  <c r="AP8" i="28"/>
  <c r="AI18" i="28"/>
  <c r="AC18" i="28"/>
  <c r="W18" i="28"/>
  <c r="Q18" i="28"/>
  <c r="J18" i="28"/>
  <c r="I18" i="28"/>
  <c r="H18" i="28"/>
  <c r="G18" i="28"/>
  <c r="AQ7" i="28"/>
  <c r="AP7" i="28"/>
  <c r="AI5" i="28"/>
  <c r="AC5" i="28"/>
  <c r="W5" i="28"/>
  <c r="Q5" i="28"/>
  <c r="J5" i="28"/>
  <c r="I5" i="28"/>
  <c r="AO5" i="28"/>
  <c r="H5" i="28"/>
  <c r="G5" i="28"/>
  <c r="AQ6" i="28"/>
  <c r="AP6" i="28"/>
  <c r="AI15" i="28"/>
  <c r="AC15" i="28"/>
  <c r="W15" i="28"/>
  <c r="Q15" i="28"/>
  <c r="J15" i="28"/>
  <c r="I15" i="28"/>
  <c r="H15" i="28"/>
  <c r="G15" i="28"/>
  <c r="AQ5" i="28"/>
  <c r="AP5" i="28"/>
  <c r="AI21" i="28"/>
  <c r="AC21" i="28"/>
  <c r="W21" i="28"/>
  <c r="Q21" i="28"/>
  <c r="J21" i="28"/>
  <c r="I21" i="28"/>
  <c r="H21" i="28"/>
  <c r="G21" i="28"/>
  <c r="AN43" i="27"/>
  <c r="AH43" i="27"/>
  <c r="AB43" i="27"/>
  <c r="V43" i="27"/>
  <c r="P43" i="27"/>
  <c r="AK41" i="27"/>
  <c r="AE41" i="27"/>
  <c r="Y41" i="27"/>
  <c r="S41" i="27"/>
  <c r="M41" i="27"/>
  <c r="AK40" i="27"/>
  <c r="AE40" i="27"/>
  <c r="Y40" i="27"/>
  <c r="S40" i="27"/>
  <c r="M40" i="27"/>
  <c r="AN27" i="27"/>
  <c r="AN11" i="27"/>
  <c r="AN16" i="27"/>
  <c r="AN20" i="27"/>
  <c r="AN12" i="27"/>
  <c r="AN18" i="27"/>
  <c r="AN15" i="27"/>
  <c r="AN6" i="27"/>
  <c r="AN26" i="27"/>
  <c r="AN10" i="27"/>
  <c r="AN25" i="27"/>
  <c r="AN17" i="27"/>
  <c r="AN24" i="27"/>
  <c r="AN8" i="27"/>
  <c r="AN19" i="27"/>
  <c r="AN28" i="27"/>
  <c r="AN21" i="27"/>
  <c r="AN32" i="27"/>
  <c r="AN29" i="27"/>
  <c r="AN22" i="27"/>
  <c r="AN9" i="27"/>
  <c r="AN13" i="27"/>
  <c r="AN14" i="27"/>
  <c r="AN30" i="27"/>
  <c r="AN23" i="27"/>
  <c r="AN7" i="27"/>
  <c r="AN5" i="27"/>
  <c r="AN31" i="27"/>
  <c r="AN39" i="27"/>
  <c r="AJ39" i="27"/>
  <c r="AH27" i="27"/>
  <c r="AH11" i="27"/>
  <c r="AH16" i="27"/>
  <c r="AH20" i="27"/>
  <c r="AH12" i="27"/>
  <c r="AH18" i="27"/>
  <c r="AH15" i="27"/>
  <c r="AH6" i="27"/>
  <c r="AH26" i="27"/>
  <c r="AH10" i="27"/>
  <c r="AH25" i="27"/>
  <c r="AH17" i="27"/>
  <c r="AH24" i="27"/>
  <c r="AH8" i="27"/>
  <c r="AH19" i="27"/>
  <c r="AH28" i="27"/>
  <c r="AH21" i="27"/>
  <c r="AH32" i="27"/>
  <c r="AH29" i="27"/>
  <c r="AH22" i="27"/>
  <c r="AH9" i="27"/>
  <c r="AH13" i="27"/>
  <c r="AH14" i="27"/>
  <c r="AH30" i="27"/>
  <c r="AH23" i="27"/>
  <c r="AH7" i="27"/>
  <c r="AH5" i="27"/>
  <c r="AH31" i="27"/>
  <c r="AH39" i="27"/>
  <c r="AD39" i="27"/>
  <c r="AB27" i="27"/>
  <c r="AB11" i="27"/>
  <c r="AB16" i="27"/>
  <c r="AB20" i="27"/>
  <c r="AB12" i="27"/>
  <c r="AB18" i="27"/>
  <c r="AB15" i="27"/>
  <c r="AB6" i="27"/>
  <c r="AB26" i="27"/>
  <c r="AB10" i="27"/>
  <c r="AB25" i="27"/>
  <c r="AB17" i="27"/>
  <c r="AB24" i="27"/>
  <c r="AB8" i="27"/>
  <c r="AB19" i="27"/>
  <c r="AB28" i="27"/>
  <c r="AB21" i="27"/>
  <c r="AB32" i="27"/>
  <c r="AB29" i="27"/>
  <c r="AB22" i="27"/>
  <c r="AB9" i="27"/>
  <c r="AB13" i="27"/>
  <c r="AB14" i="27"/>
  <c r="AB30" i="27"/>
  <c r="AB23" i="27"/>
  <c r="AB7" i="27"/>
  <c r="AB5" i="27"/>
  <c r="AB31" i="27"/>
  <c r="AB39" i="27"/>
  <c r="X39" i="27"/>
  <c r="V27" i="27"/>
  <c r="V11" i="27"/>
  <c r="V16" i="27"/>
  <c r="V20" i="27"/>
  <c r="V12" i="27"/>
  <c r="V18" i="27"/>
  <c r="V15" i="27"/>
  <c r="V6" i="27"/>
  <c r="V26" i="27"/>
  <c r="V10" i="27"/>
  <c r="V25" i="27"/>
  <c r="V17" i="27"/>
  <c r="V24" i="27"/>
  <c r="V8" i="27"/>
  <c r="V19" i="27"/>
  <c r="V28" i="27"/>
  <c r="V21" i="27"/>
  <c r="V32" i="27"/>
  <c r="V29" i="27"/>
  <c r="V22" i="27"/>
  <c r="V9" i="27"/>
  <c r="V13" i="27"/>
  <c r="V14" i="27"/>
  <c r="V30" i="27"/>
  <c r="V23" i="27"/>
  <c r="V7" i="27"/>
  <c r="V5" i="27"/>
  <c r="V31" i="27"/>
  <c r="V39" i="27"/>
  <c r="R39" i="27"/>
  <c r="P27" i="27"/>
  <c r="P11" i="27"/>
  <c r="P16" i="27"/>
  <c r="P20" i="27"/>
  <c r="P12" i="27"/>
  <c r="P18" i="27"/>
  <c r="P15" i="27"/>
  <c r="P6" i="27"/>
  <c r="P26" i="27"/>
  <c r="P10" i="27"/>
  <c r="P25" i="27"/>
  <c r="P17" i="27"/>
  <c r="P24" i="27"/>
  <c r="P8" i="27"/>
  <c r="P19" i="27"/>
  <c r="P28" i="27"/>
  <c r="P21" i="27"/>
  <c r="P32" i="27"/>
  <c r="P29" i="27"/>
  <c r="P22" i="27"/>
  <c r="P9" i="27"/>
  <c r="P13" i="27"/>
  <c r="P14" i="27"/>
  <c r="P30" i="27"/>
  <c r="P23" i="27"/>
  <c r="P7" i="27"/>
  <c r="P5" i="27"/>
  <c r="P31" i="27"/>
  <c r="P39" i="27"/>
  <c r="L39" i="27"/>
  <c r="AN38" i="27"/>
  <c r="AJ38" i="27"/>
  <c r="AH38" i="27"/>
  <c r="AD38" i="27"/>
  <c r="AB38" i="27"/>
  <c r="X38" i="27"/>
  <c r="V38" i="27"/>
  <c r="R38" i="27"/>
  <c r="P38" i="27"/>
  <c r="L38" i="27"/>
  <c r="AN37" i="27"/>
  <c r="AJ37" i="27"/>
  <c r="AH37" i="27"/>
  <c r="AD37" i="27"/>
  <c r="AB37" i="27"/>
  <c r="X37" i="27"/>
  <c r="V37" i="27"/>
  <c r="R37" i="27"/>
  <c r="P37" i="27"/>
  <c r="L37" i="27"/>
  <c r="AN36" i="27"/>
  <c r="AJ36" i="27"/>
  <c r="AH36" i="27"/>
  <c r="AD36" i="27"/>
  <c r="AB36" i="27"/>
  <c r="X36" i="27"/>
  <c r="V36" i="27"/>
  <c r="R36" i="27"/>
  <c r="P36" i="27"/>
  <c r="L36" i="27"/>
  <c r="AQ32" i="27"/>
  <c r="AP32" i="27"/>
  <c r="AO32" i="27"/>
  <c r="AI31" i="27"/>
  <c r="AC31" i="27"/>
  <c r="W31" i="27"/>
  <c r="Q31" i="27"/>
  <c r="K31" i="27"/>
  <c r="J31" i="27"/>
  <c r="I31" i="27"/>
  <c r="AO31" i="27"/>
  <c r="H31" i="27"/>
  <c r="K27" i="27"/>
  <c r="K11" i="27"/>
  <c r="K16" i="27"/>
  <c r="K20" i="27"/>
  <c r="K12" i="27"/>
  <c r="K18" i="27"/>
  <c r="K15" i="27"/>
  <c r="K6" i="27"/>
  <c r="K26" i="27"/>
  <c r="K10" i="27"/>
  <c r="K25" i="27"/>
  <c r="K17" i="27"/>
  <c r="K24" i="27"/>
  <c r="K8" i="27"/>
  <c r="K19" i="27"/>
  <c r="K28" i="27"/>
  <c r="K21" i="27"/>
  <c r="K32" i="27"/>
  <c r="K29" i="27"/>
  <c r="K22" i="27"/>
  <c r="K9" i="27"/>
  <c r="K13" i="27"/>
  <c r="K14" i="27"/>
  <c r="K30" i="27"/>
  <c r="K23" i="27"/>
  <c r="K7" i="27"/>
  <c r="K5" i="27"/>
  <c r="G31" i="27"/>
  <c r="AQ31" i="27"/>
  <c r="AP31" i="27"/>
  <c r="AI5" i="27"/>
  <c r="AC5" i="27"/>
  <c r="W5" i="27"/>
  <c r="Q5" i="27"/>
  <c r="J5" i="27"/>
  <c r="I5" i="27"/>
  <c r="AO5" i="27"/>
  <c r="H5" i="27"/>
  <c r="G5" i="27"/>
  <c r="AQ30" i="27"/>
  <c r="AP30" i="27"/>
  <c r="AO30" i="27"/>
  <c r="AI7" i="27"/>
  <c r="AC7" i="27"/>
  <c r="W7" i="27"/>
  <c r="Q7" i="27"/>
  <c r="J7" i="27"/>
  <c r="I7" i="27"/>
  <c r="AO7" i="27"/>
  <c r="H7" i="27"/>
  <c r="G7" i="27"/>
  <c r="AQ29" i="27"/>
  <c r="AP29" i="27"/>
  <c r="AO29" i="27"/>
  <c r="AI23" i="27"/>
  <c r="AC23" i="27"/>
  <c r="W23" i="27"/>
  <c r="Q23" i="27"/>
  <c r="J23" i="27"/>
  <c r="I23" i="27"/>
  <c r="AO23" i="27"/>
  <c r="H23" i="27"/>
  <c r="G23" i="27"/>
  <c r="AQ28" i="27"/>
  <c r="AP28" i="27"/>
  <c r="AO28" i="27"/>
  <c r="AI30" i="27"/>
  <c r="AC30" i="27"/>
  <c r="W30" i="27"/>
  <c r="Q30" i="27"/>
  <c r="J30" i="27"/>
  <c r="I30" i="27"/>
  <c r="H30" i="27"/>
  <c r="G30" i="27"/>
  <c r="AQ27" i="27"/>
  <c r="AP27" i="27"/>
  <c r="AO27" i="27"/>
  <c r="AI14" i="27"/>
  <c r="AC14" i="27"/>
  <c r="W14" i="27"/>
  <c r="Q14" i="27"/>
  <c r="J14" i="27"/>
  <c r="I14" i="27"/>
  <c r="AO14" i="27"/>
  <c r="H14" i="27"/>
  <c r="G14" i="27"/>
  <c r="AQ26" i="27"/>
  <c r="AP26" i="27"/>
  <c r="AO26" i="27"/>
  <c r="AI13" i="27"/>
  <c r="AC13" i="27"/>
  <c r="W13" i="27"/>
  <c r="Q13" i="27"/>
  <c r="J13" i="27"/>
  <c r="I13" i="27"/>
  <c r="AO13" i="27"/>
  <c r="H13" i="27"/>
  <c r="G13" i="27"/>
  <c r="AQ25" i="27"/>
  <c r="AP25" i="27"/>
  <c r="AO25" i="27"/>
  <c r="AI9" i="27"/>
  <c r="AC9" i="27"/>
  <c r="W9" i="27"/>
  <c r="Q9" i="27"/>
  <c r="J9" i="27"/>
  <c r="I9" i="27"/>
  <c r="AO9" i="27"/>
  <c r="H9" i="27"/>
  <c r="G9" i="27"/>
  <c r="AQ24" i="27"/>
  <c r="AP24" i="27"/>
  <c r="AO24" i="27"/>
  <c r="AI22" i="27"/>
  <c r="AC22" i="27"/>
  <c r="W22" i="27"/>
  <c r="Q22" i="27"/>
  <c r="J22" i="27"/>
  <c r="I22" i="27"/>
  <c r="AO22" i="27"/>
  <c r="H22" i="27"/>
  <c r="G22" i="27"/>
  <c r="AQ23" i="27"/>
  <c r="AP23" i="27"/>
  <c r="AI29" i="27"/>
  <c r="AC29" i="27"/>
  <c r="W29" i="27"/>
  <c r="Q29" i="27"/>
  <c r="J29" i="27"/>
  <c r="I29" i="27"/>
  <c r="H29" i="27"/>
  <c r="G29" i="27"/>
  <c r="AQ22" i="27"/>
  <c r="AP22" i="27"/>
  <c r="AI32" i="27"/>
  <c r="AC32" i="27"/>
  <c r="W32" i="27"/>
  <c r="Q32" i="27"/>
  <c r="J32" i="27"/>
  <c r="I32" i="27"/>
  <c r="H32" i="27"/>
  <c r="G32" i="27"/>
  <c r="AQ21" i="27"/>
  <c r="AP21" i="27"/>
  <c r="AO21" i="27"/>
  <c r="AI21" i="27"/>
  <c r="AC21" i="27"/>
  <c r="W21" i="27"/>
  <c r="Q21" i="27"/>
  <c r="J21" i="27"/>
  <c r="I21" i="27"/>
  <c r="H21" i="27"/>
  <c r="G21" i="27"/>
  <c r="AQ20" i="27"/>
  <c r="AP20" i="27"/>
  <c r="AO20" i="27"/>
  <c r="AI28" i="27"/>
  <c r="AC28" i="27"/>
  <c r="W28" i="27"/>
  <c r="Q28" i="27"/>
  <c r="J28" i="27"/>
  <c r="I28" i="27"/>
  <c r="H28" i="27"/>
  <c r="G28" i="27"/>
  <c r="AQ19" i="27"/>
  <c r="AP19" i="27"/>
  <c r="AO19" i="27"/>
  <c r="AI19" i="27"/>
  <c r="AC19" i="27"/>
  <c r="W19" i="27"/>
  <c r="Q19" i="27"/>
  <c r="J19" i="27"/>
  <c r="I19" i="27"/>
  <c r="H19" i="27"/>
  <c r="G19" i="27"/>
  <c r="AQ18" i="27"/>
  <c r="AP18" i="27"/>
  <c r="AO18" i="27"/>
  <c r="AI8" i="27"/>
  <c r="AC8" i="27"/>
  <c r="W8" i="27"/>
  <c r="Q8" i="27"/>
  <c r="J8" i="27"/>
  <c r="I8" i="27"/>
  <c r="AO8" i="27"/>
  <c r="H8" i="27"/>
  <c r="G8" i="27"/>
  <c r="AQ17" i="27"/>
  <c r="AP17" i="27"/>
  <c r="AO17" i="27"/>
  <c r="AI24" i="27"/>
  <c r="AC24" i="27"/>
  <c r="W24" i="27"/>
  <c r="Q24" i="27"/>
  <c r="J24" i="27"/>
  <c r="I24" i="27"/>
  <c r="H24" i="27"/>
  <c r="G24" i="27"/>
  <c r="AQ16" i="27"/>
  <c r="AP16" i="27"/>
  <c r="AO16" i="27"/>
  <c r="AI17" i="27"/>
  <c r="AC17" i="27"/>
  <c r="W17" i="27"/>
  <c r="Q17" i="27"/>
  <c r="J17" i="27"/>
  <c r="I17" i="27"/>
  <c r="H17" i="27"/>
  <c r="G17" i="27"/>
  <c r="AQ15" i="27"/>
  <c r="AP15" i="27"/>
  <c r="AO15" i="27"/>
  <c r="AI25" i="27"/>
  <c r="AC25" i="27"/>
  <c r="W25" i="27"/>
  <c r="Q25" i="27"/>
  <c r="J25" i="27"/>
  <c r="I25" i="27"/>
  <c r="H25" i="27"/>
  <c r="G25" i="27"/>
  <c r="AQ14" i="27"/>
  <c r="AP14" i="27"/>
  <c r="AI10" i="27"/>
  <c r="AC10" i="27"/>
  <c r="W10" i="27"/>
  <c r="Q10" i="27"/>
  <c r="J10" i="27"/>
  <c r="I10" i="27"/>
  <c r="AO10" i="27"/>
  <c r="H10" i="27"/>
  <c r="G10" i="27"/>
  <c r="AQ13" i="27"/>
  <c r="AP13" i="27"/>
  <c r="AI26" i="27"/>
  <c r="AC26" i="27"/>
  <c r="W26" i="27"/>
  <c r="Q26" i="27"/>
  <c r="J26" i="27"/>
  <c r="I26" i="27"/>
  <c r="H26" i="27"/>
  <c r="G26" i="27"/>
  <c r="AQ12" i="27"/>
  <c r="AP12" i="27"/>
  <c r="AO12" i="27"/>
  <c r="AI6" i="27"/>
  <c r="AC6" i="27"/>
  <c r="W6" i="27"/>
  <c r="Q6" i="27"/>
  <c r="J6" i="27"/>
  <c r="I6" i="27"/>
  <c r="AO6" i="27"/>
  <c r="H6" i="27"/>
  <c r="G6" i="27"/>
  <c r="AQ11" i="27"/>
  <c r="AP11" i="27"/>
  <c r="AO11" i="27"/>
  <c r="AI15" i="27"/>
  <c r="AC15" i="27"/>
  <c r="W15" i="27"/>
  <c r="Q15" i="27"/>
  <c r="J15" i="27"/>
  <c r="I15" i="27"/>
  <c r="H15" i="27"/>
  <c r="G15" i="27"/>
  <c r="AQ10" i="27"/>
  <c r="AP10" i="27"/>
  <c r="AI18" i="27"/>
  <c r="AC18" i="27"/>
  <c r="W18" i="27"/>
  <c r="Q18" i="27"/>
  <c r="J18" i="27"/>
  <c r="I18" i="27"/>
  <c r="H18" i="27"/>
  <c r="G18" i="27"/>
  <c r="AQ9" i="27"/>
  <c r="AP9" i="27"/>
  <c r="AI12" i="27"/>
  <c r="AC12" i="27"/>
  <c r="W12" i="27"/>
  <c r="Q12" i="27"/>
  <c r="J12" i="27"/>
  <c r="I12" i="27"/>
  <c r="H12" i="27"/>
  <c r="G12" i="27"/>
  <c r="AQ8" i="27"/>
  <c r="AP8" i="27"/>
  <c r="AI20" i="27"/>
  <c r="AC20" i="27"/>
  <c r="W20" i="27"/>
  <c r="Q20" i="27"/>
  <c r="J20" i="27"/>
  <c r="I20" i="27"/>
  <c r="H20" i="27"/>
  <c r="G20" i="27"/>
  <c r="AQ7" i="27"/>
  <c r="AP7" i="27"/>
  <c r="AI16" i="27"/>
  <c r="AC16" i="27"/>
  <c r="W16" i="27"/>
  <c r="Q16" i="27"/>
  <c r="J16" i="27"/>
  <c r="I16" i="27"/>
  <c r="H16" i="27"/>
  <c r="G16" i="27"/>
  <c r="AQ6" i="27"/>
  <c r="AP6" i="27"/>
  <c r="AI11" i="27"/>
  <c r="AC11" i="27"/>
  <c r="W11" i="27"/>
  <c r="Q11" i="27"/>
  <c r="J11" i="27"/>
  <c r="I11" i="27"/>
  <c r="H11" i="27"/>
  <c r="G11" i="27"/>
  <c r="AQ5" i="27"/>
  <c r="AP5" i="27"/>
  <c r="AI27" i="27"/>
  <c r="AC27" i="27"/>
  <c r="W27" i="27"/>
  <c r="Q27" i="27"/>
  <c r="J27" i="27"/>
  <c r="I27" i="27"/>
  <c r="H27" i="27"/>
  <c r="G27" i="27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5" i="26"/>
  <c r="AN43" i="26"/>
  <c r="AH43" i="26"/>
  <c r="AB43" i="26"/>
  <c r="V43" i="26"/>
  <c r="P43" i="26"/>
  <c r="AK41" i="26"/>
  <c r="AE41" i="26"/>
  <c r="Y41" i="26"/>
  <c r="S41" i="26"/>
  <c r="M41" i="26"/>
  <c r="AK40" i="26"/>
  <c r="AE40" i="26"/>
  <c r="Y40" i="26"/>
  <c r="S40" i="26"/>
  <c r="M40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30" i="26"/>
  <c r="AN31" i="26"/>
  <c r="AN32" i="26"/>
  <c r="AN39" i="26"/>
  <c r="AJ39" i="26"/>
  <c r="AH24" i="26"/>
  <c r="AH22" i="26"/>
  <c r="AH27" i="26"/>
  <c r="AH17" i="26"/>
  <c r="AH11" i="26"/>
  <c r="AH15" i="26"/>
  <c r="AH5" i="26"/>
  <c r="AH7" i="26"/>
  <c r="AH26" i="26"/>
  <c r="AH16" i="26"/>
  <c r="AH18" i="26"/>
  <c r="AH10" i="26"/>
  <c r="AH12" i="26"/>
  <c r="AH13" i="26"/>
  <c r="AH14" i="26"/>
  <c r="AH23" i="26"/>
  <c r="AH31" i="26"/>
  <c r="AH20" i="26"/>
  <c r="AH32" i="26"/>
  <c r="AH9" i="26"/>
  <c r="AH21" i="26"/>
  <c r="AH30" i="26"/>
  <c r="AH19" i="26"/>
  <c r="AH6" i="26"/>
  <c r="AH25" i="26"/>
  <c r="AH8" i="26"/>
  <c r="AH28" i="26"/>
  <c r="AH29" i="26"/>
  <c r="AH39" i="26"/>
  <c r="AD39" i="26"/>
  <c r="AB24" i="26"/>
  <c r="AB22" i="26"/>
  <c r="AB27" i="26"/>
  <c r="AB17" i="26"/>
  <c r="AB11" i="26"/>
  <c r="AB15" i="26"/>
  <c r="AB5" i="26"/>
  <c r="AB7" i="26"/>
  <c r="AB26" i="26"/>
  <c r="AB16" i="26"/>
  <c r="AB18" i="26"/>
  <c r="AB10" i="26"/>
  <c r="AB12" i="26"/>
  <c r="AB13" i="26"/>
  <c r="AB14" i="26"/>
  <c r="AB23" i="26"/>
  <c r="AB31" i="26"/>
  <c r="AB20" i="26"/>
  <c r="AB32" i="26"/>
  <c r="AB9" i="26"/>
  <c r="AB21" i="26"/>
  <c r="AB30" i="26"/>
  <c r="AB19" i="26"/>
  <c r="AB6" i="26"/>
  <c r="AB25" i="26"/>
  <c r="AB8" i="26"/>
  <c r="AB28" i="26"/>
  <c r="AB29" i="26"/>
  <c r="AB39" i="26"/>
  <c r="X39" i="26"/>
  <c r="V24" i="26"/>
  <c r="V22" i="26"/>
  <c r="V27" i="26"/>
  <c r="V17" i="26"/>
  <c r="V11" i="26"/>
  <c r="V15" i="26"/>
  <c r="V5" i="26"/>
  <c r="V7" i="26"/>
  <c r="V26" i="26"/>
  <c r="V16" i="26"/>
  <c r="V18" i="26"/>
  <c r="V10" i="26"/>
  <c r="V12" i="26"/>
  <c r="V13" i="26"/>
  <c r="V14" i="26"/>
  <c r="V23" i="26"/>
  <c r="V31" i="26"/>
  <c r="V20" i="26"/>
  <c r="V32" i="26"/>
  <c r="V9" i="26"/>
  <c r="V21" i="26"/>
  <c r="V30" i="26"/>
  <c r="V19" i="26"/>
  <c r="V6" i="26"/>
  <c r="V25" i="26"/>
  <c r="V8" i="26"/>
  <c r="V28" i="26"/>
  <c r="V29" i="26"/>
  <c r="V39" i="26"/>
  <c r="R39" i="26"/>
  <c r="P39" i="26"/>
  <c r="L39" i="26"/>
  <c r="AN38" i="26"/>
  <c r="AJ38" i="26"/>
  <c r="AH38" i="26"/>
  <c r="AD38" i="26"/>
  <c r="AB38" i="26"/>
  <c r="X38" i="26"/>
  <c r="V38" i="26"/>
  <c r="R38" i="26"/>
  <c r="P38" i="26"/>
  <c r="L38" i="26"/>
  <c r="AN37" i="26"/>
  <c r="AJ37" i="26"/>
  <c r="AH37" i="26"/>
  <c r="AD37" i="26"/>
  <c r="AB37" i="26"/>
  <c r="X37" i="26"/>
  <c r="V37" i="26"/>
  <c r="R37" i="26"/>
  <c r="P37" i="26"/>
  <c r="L37" i="26"/>
  <c r="AN36" i="26"/>
  <c r="AJ36" i="26"/>
  <c r="AH36" i="26"/>
  <c r="AD36" i="26"/>
  <c r="AB36" i="26"/>
  <c r="X36" i="26"/>
  <c r="V36" i="26"/>
  <c r="R36" i="26"/>
  <c r="P36" i="26"/>
  <c r="L36" i="26"/>
  <c r="K24" i="26"/>
  <c r="K22" i="26"/>
  <c r="K27" i="26"/>
  <c r="K17" i="26"/>
  <c r="K11" i="26"/>
  <c r="K15" i="26"/>
  <c r="K5" i="26"/>
  <c r="K7" i="26"/>
  <c r="K26" i="26"/>
  <c r="K16" i="26"/>
  <c r="K18" i="26"/>
  <c r="K10" i="26"/>
  <c r="K12" i="26"/>
  <c r="K13" i="26"/>
  <c r="K14" i="26"/>
  <c r="K23" i="26"/>
  <c r="K31" i="26"/>
  <c r="K20" i="26"/>
  <c r="K32" i="26"/>
  <c r="K9" i="26"/>
  <c r="K21" i="26"/>
  <c r="K30" i="26"/>
  <c r="K19" i="26"/>
  <c r="K6" i="26"/>
  <c r="K25" i="26"/>
  <c r="K8" i="26"/>
  <c r="K28" i="26"/>
  <c r="K29" i="26"/>
  <c r="AI29" i="26"/>
  <c r="AC29" i="26"/>
  <c r="W29" i="26"/>
  <c r="Q29" i="26"/>
  <c r="J29" i="26"/>
  <c r="I29" i="26"/>
  <c r="AO29" i="26"/>
  <c r="H29" i="26"/>
  <c r="G29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14894C6C-E092-4C4B-BE5F-E093402DB88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6D0C706F-92BC-4FC6-B4CC-1F412367927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DA8D35B0-8D11-4CD9-A359-752B97CFB1C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41002E77-D9C6-4DCE-8B21-19BA49C90E0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512A7B4D-5B6F-4652-A976-B7923B4DD69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B5D0DAE0-58C2-4796-AF6A-5AA129638D54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A00A5C9D-221F-4A88-88E3-2088FA79001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1F8C5D5C-A05B-4169-8C84-64D06FB336D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A6366145-9288-42F4-8CE9-A4357B39B52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B586CF00-47A9-424D-A7BB-4CA80833290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70B7EA2A-F289-418B-A8EB-F08A24B1EB3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61F1E233-1AF2-4D0C-B57F-43EAD46ECA1A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8EFA6BBE-A91B-4FC0-97EA-284E92A3930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D3557AF7-8939-45B5-81C1-3B4B46811AB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C2790E0F-6799-4EE5-B600-5B77D553FB8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9EF7B250-F10E-4D76-9FDE-94D4D620A2A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6FBF2956-67EB-4885-8922-6E38ED9026F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7F677CCF-8014-4FB7-9367-C0DC59A0BB56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<sst xmlns="http://schemas.openxmlformats.org/spreadsheetml/2006/main" count="596" uniqueCount="87">
  <si>
    <t>THSS Match Scores</t>
  </si>
  <si>
    <t>Overall Match Scores</t>
  </si>
  <si>
    <t>Stage 1</t>
  </si>
  <si>
    <t># Targets</t>
  </si>
  <si>
    <t>Stage 2</t>
  </si>
  <si>
    <t>Stage 3</t>
  </si>
  <si>
    <t>Stage 4</t>
  </si>
  <si>
    <t>Stage 5</t>
  </si>
  <si>
    <t>Date of Match:</t>
  </si>
  <si>
    <t>Name</t>
  </si>
  <si>
    <t>Shooter #</t>
  </si>
  <si>
    <t>Category</t>
  </si>
  <si>
    <t>Posse #</t>
  </si>
  <si>
    <t>Category / Class</t>
  </si>
  <si>
    <t>Possee</t>
  </si>
  <si>
    <t>Overall Place</t>
  </si>
  <si>
    <t>Rank Points</t>
  </si>
  <si>
    <t>Stages Clean</t>
  </si>
  <si>
    <t>Total Misses</t>
  </si>
  <si>
    <t>Final T/Time</t>
  </si>
  <si>
    <t>Raw Time</t>
  </si>
  <si>
    <t>Misses</t>
  </si>
  <si>
    <t>Procedural</t>
  </si>
  <si>
    <t>Bonus</t>
  </si>
  <si>
    <t>Total Time</t>
  </si>
  <si>
    <t>Rank Score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</si>
  <si>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</si>
  <si>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</si>
  <si>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</si>
  <si>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</si>
  <si>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</si>
  <si>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</si>
  <si>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</si>
  <si>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</si>
  <si>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</si>
  <si>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</si>
  <si>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Ind</t>
  </si>
  <si>
    <t>#</t>
  </si>
  <si>
    <t>TOTAL</t>
  </si>
  <si>
    <t>SDQ Penalty</t>
  </si>
  <si>
    <t>Doc Boedecker</t>
  </si>
  <si>
    <t>Frenchy Laboef</t>
  </si>
  <si>
    <t>Rowdy P Yates</t>
  </si>
  <si>
    <t>Dugan Jack</t>
  </si>
  <si>
    <t>Houston</t>
  </si>
  <si>
    <t>Lock'em Up John</t>
  </si>
  <si>
    <t>Dutch</t>
  </si>
  <si>
    <t>Late Comer</t>
  </si>
  <si>
    <t>Sharpshooter</t>
  </si>
  <si>
    <t>Adobe Walls</t>
  </si>
  <si>
    <t>Jail</t>
  </si>
  <si>
    <t>Social Club</t>
  </si>
  <si>
    <t>OK Corral</t>
  </si>
  <si>
    <t>Hotel</t>
  </si>
  <si>
    <t>Cody/Dixon Lever</t>
  </si>
  <si>
    <t>Elder Statesman</t>
  </si>
  <si>
    <t>Cowboy</t>
  </si>
  <si>
    <t>49'er</t>
  </si>
  <si>
    <t>Ethan Edwards</t>
  </si>
  <si>
    <t>Catfish</t>
  </si>
  <si>
    <t>Crazy Ed</t>
  </si>
  <si>
    <t>Davy</t>
  </si>
  <si>
    <t>Kalico Kat</t>
  </si>
  <si>
    <t>Texas Ghost</t>
  </si>
  <si>
    <t>Texas Drifter</t>
  </si>
  <si>
    <t>College Station Kid</t>
  </si>
  <si>
    <t>Classic Cowboy</t>
  </si>
  <si>
    <t>Outlaw</t>
  </si>
  <si>
    <t>Lady Sharpshooter</t>
  </si>
  <si>
    <t>DNF</t>
  </si>
  <si>
    <t>Nimrod</t>
  </si>
  <si>
    <t>Badlands Walt</t>
  </si>
  <si>
    <t>Boomer</t>
  </si>
  <si>
    <t>Rittmeister</t>
  </si>
  <si>
    <t>Mulehead</t>
  </si>
  <si>
    <t>Revenooer</t>
  </si>
  <si>
    <t>Tularosa Mike</t>
  </si>
  <si>
    <t>Brazos John</t>
  </si>
  <si>
    <t>Wild Bunch</t>
  </si>
  <si>
    <t>Indian Fighter</t>
  </si>
  <si>
    <t>Daisy Cutter</t>
  </si>
  <si>
    <t>Pecos River Bob</t>
  </si>
  <si>
    <t>Revenant Roy</t>
  </si>
  <si>
    <t>Captain Buffalo</t>
  </si>
  <si>
    <t>Lady Senior</t>
  </si>
  <si>
    <t>Cattle Baron</t>
  </si>
  <si>
    <t>Silver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</si>
</sst>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  <protection locked="0"/>
    </xf>
    <xf numFmtId="2" fontId="2" fillId="7" borderId="1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2" fontId="2" fillId="8" borderId="11" xfId="0" applyNumberFormat="1" applyFont="1" applyFill="1" applyBorder="1" applyAlignment="1" applyProtection="1">
      <alignment horizontal="center"/>
      <protection locked="0"/>
    </xf>
    <xf numFmtId="0" fontId="1" fillId="9" borderId="11" xfId="0" applyFont="1" applyFill="1" applyBorder="1" applyProtection="1">
      <protection locked="0"/>
    </xf>
    <xf numFmtId="1" fontId="2" fillId="9" borderId="1" xfId="0" applyNumberFormat="1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Protection="1">
      <protection locked="0"/>
    </xf>
    <xf numFmtId="1" fontId="2" fillId="9" borderId="1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E382-B57C-4193-BD63-C0E72E3F4053}">
  <sheetPr>
    <pageSetUpPr fitToPage="1"/>
  </sheetPr>
  <dimension ref="A1:AQ43"/>
  <sheetViews>
    <sheetView zoomScale="110" zoomScaleNormal="110" workbookViewId="0">
      <selection activeCell="E11" sqref="E11"/>
    </sheetView>
  </sheetViews>
  <sheetFormatPr defaultColWidth="7.85546875" defaultRowHeight="12.75" x14ac:dyDescent="0.2"/>
  <cols>
    <col min="1" max="1" width="23.7109375" style="17" bestFit="1" customWidth="1"/>
    <col min="2" max="2" width="4.7109375" style="17" hidden="1" customWidth="1"/>
    <col min="3" max="3" width="6.28515625" style="17" hidden="1" customWidth="1"/>
    <col min="4" max="4" width="3.42578125" style="18" bestFit="1" customWidth="1"/>
    <col min="5" max="5" width="31.42578125" style="9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customWidth="1"/>
    <col min="40" max="40" width="8.42578125" style="22" bestFit="1" customWidth="1"/>
    <col min="41" max="42" width="4.42578125" style="19" hidden="1" customWidth="1"/>
    <col min="43" max="43" width="3.140625" style="18" hidden="1" customWidth="1"/>
    <col min="44" max="16384" width="7.85546875" style="9"/>
  </cols>
  <sheetData>
    <row r="1" spans="1:43" s="8" customFormat="1" ht="15.75" x14ac:dyDescent="0.2">
      <c r="A1" s="85" t="s">
        <v>0</v>
      </c>
      <c r="B1" s="86"/>
      <c r="C1" s="86"/>
      <c r="D1" s="86"/>
      <c r="E1" s="87"/>
      <c r="F1" s="88" t="s">
        <v>1</v>
      </c>
      <c r="G1" s="89"/>
      <c r="H1" s="89"/>
      <c r="I1" s="89"/>
      <c r="J1" s="89"/>
      <c r="K1" s="90"/>
      <c r="L1" s="79" t="s">
        <v>2</v>
      </c>
      <c r="M1" s="80"/>
      <c r="N1" s="80"/>
      <c r="O1" s="80"/>
      <c r="P1" s="47" t="s">
        <v>3</v>
      </c>
      <c r="Q1" s="7"/>
      <c r="R1" s="79" t="s">
        <v>4</v>
      </c>
      <c r="S1" s="80"/>
      <c r="T1" s="80"/>
      <c r="U1" s="80"/>
      <c r="V1" s="47" t="s">
        <v>3</v>
      </c>
      <c r="W1" s="7"/>
      <c r="X1" s="79" t="s">
        <v>5</v>
      </c>
      <c r="Y1" s="80"/>
      <c r="Z1" s="80"/>
      <c r="AA1" s="80"/>
      <c r="AB1" s="47" t="s">
        <v>3</v>
      </c>
      <c r="AC1" s="7"/>
      <c r="AD1" s="79" t="s">
        <v>6</v>
      </c>
      <c r="AE1" s="80"/>
      <c r="AF1" s="80"/>
      <c r="AG1" s="80"/>
      <c r="AH1" s="47" t="s">
        <v>3</v>
      </c>
      <c r="AI1" s="7"/>
      <c r="AJ1" s="79" t="s">
        <v>7</v>
      </c>
      <c r="AK1" s="80"/>
      <c r="AL1" s="80"/>
      <c r="AM1" s="80"/>
      <c r="AN1" s="47" t="s">
        <v>3</v>
      </c>
      <c r="AO1" s="7"/>
      <c r="AP1" s="7"/>
      <c r="AQ1" s="7"/>
    </row>
    <row r="2" spans="1:43" s="8" customFormat="1" ht="12.75" customHeight="1" thickBot="1" x14ac:dyDescent="0.25">
      <c r="A2" s="81" t="s">
        <v>8</v>
      </c>
      <c r="B2" s="82"/>
      <c r="C2" s="82"/>
      <c r="D2" s="82"/>
      <c r="E2" s="62">
        <v>43359</v>
      </c>
      <c r="F2" s="91"/>
      <c r="G2" s="92"/>
      <c r="H2" s="92"/>
      <c r="I2" s="92"/>
      <c r="J2" s="92"/>
      <c r="K2" s="93"/>
      <c r="L2" s="83" t="s">
        <v>49</v>
      </c>
      <c r="M2" s="84"/>
      <c r="N2" s="84"/>
      <c r="O2" s="84"/>
      <c r="P2" s="48">
        <v>24</v>
      </c>
      <c r="Q2" s="13"/>
      <c r="R2" s="83" t="s">
        <v>50</v>
      </c>
      <c r="S2" s="84"/>
      <c r="T2" s="84"/>
      <c r="U2" s="84"/>
      <c r="V2" s="48">
        <v>24</v>
      </c>
      <c r="W2" s="13"/>
      <c r="X2" s="83" t="s">
        <v>51</v>
      </c>
      <c r="Y2" s="84"/>
      <c r="Z2" s="84"/>
      <c r="AA2" s="84"/>
      <c r="AB2" s="48">
        <v>22</v>
      </c>
      <c r="AC2" s="13"/>
      <c r="AD2" s="83" t="s">
        <v>53</v>
      </c>
      <c r="AE2" s="84"/>
      <c r="AF2" s="84"/>
      <c r="AG2" s="84"/>
      <c r="AH2" s="48">
        <v>22</v>
      </c>
      <c r="AI2" s="13"/>
      <c r="AJ2" s="83" t="s">
        <v>52</v>
      </c>
      <c r="AK2" s="84"/>
      <c r="AL2" s="84"/>
      <c r="AM2" s="84"/>
      <c r="AN2" s="48">
        <v>26</v>
      </c>
      <c r="AO2" s="13"/>
      <c r="AP2" s="13"/>
      <c r="AQ2" s="7"/>
    </row>
    <row r="3" spans="1:43" s="23" customFormat="1" ht="78" customHeight="1" x14ac:dyDescent="0.2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63" t="s">
        <v>14</v>
      </c>
      <c r="G3" s="64" t="s">
        <v>15</v>
      </c>
      <c r="H3" s="64" t="s">
        <v>16</v>
      </c>
      <c r="I3" s="64" t="s">
        <v>17</v>
      </c>
      <c r="J3" s="64" t="s">
        <v>18</v>
      </c>
      <c r="K3" s="65" t="s">
        <v>19</v>
      </c>
      <c r="L3" s="49" t="s">
        <v>20</v>
      </c>
      <c r="M3" s="35" t="s">
        <v>21</v>
      </c>
      <c r="N3" s="35" t="s">
        <v>22</v>
      </c>
      <c r="O3" s="35" t="s">
        <v>23</v>
      </c>
      <c r="P3" s="36" t="s">
        <v>24</v>
      </c>
      <c r="Q3" s="53" t="s">
        <v>25</v>
      </c>
      <c r="R3" s="49" t="s">
        <v>20</v>
      </c>
      <c r="S3" s="35" t="s">
        <v>21</v>
      </c>
      <c r="T3" s="35" t="s">
        <v>22</v>
      </c>
      <c r="U3" s="35" t="s">
        <v>23</v>
      </c>
      <c r="V3" s="36" t="s">
        <v>24</v>
      </c>
      <c r="W3" s="53" t="s">
        <v>25</v>
      </c>
      <c r="X3" s="49" t="s">
        <v>20</v>
      </c>
      <c r="Y3" s="35" t="s">
        <v>21</v>
      </c>
      <c r="Z3" s="35" t="s">
        <v>22</v>
      </c>
      <c r="AA3" s="35" t="s">
        <v>23</v>
      </c>
      <c r="AB3" s="36" t="s">
        <v>24</v>
      </c>
      <c r="AC3" s="53" t="s">
        <v>25</v>
      </c>
      <c r="AD3" s="49" t="s">
        <v>20</v>
      </c>
      <c r="AE3" s="35" t="s">
        <v>21</v>
      </c>
      <c r="AF3" s="35" t="s">
        <v>22</v>
      </c>
      <c r="AG3" s="35" t="s">
        <v>23</v>
      </c>
      <c r="AH3" s="36" t="s">
        <v>24</v>
      </c>
      <c r="AI3" s="53" t="s">
        <v>25</v>
      </c>
      <c r="AJ3" s="49" t="s">
        <v>20</v>
      </c>
      <c r="AK3" s="35" t="s">
        <v>21</v>
      </c>
      <c r="AL3" s="35" t="s">
        <v>22</v>
      </c>
      <c r="AM3" s="35" t="s">
        <v>23</v>
      </c>
      <c r="AN3" s="36" t="s">
        <v>24</v>
      </c>
      <c r="AO3" s="24" t="s">
        <v>25</v>
      </c>
      <c r="AP3" s="24" t="s">
        <v>25</v>
      </c>
      <c r="AQ3" s="24" t="s">
        <v>25</v>
      </c>
    </row>
    <row r="4" spans="1:43" s="28" customFormat="1" x14ac:dyDescent="0.2">
      <c r="A4" s="58" t="s">
        <v>26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27"/>
      <c r="AQ4" s="27"/>
    </row>
    <row r="5" spans="1:43" s="10" customFormat="1" x14ac:dyDescent="0.2">
      <c r="A5" s="73" t="s">
        <v>61</v>
      </c>
      <c r="B5" s="74"/>
      <c r="C5" s="75"/>
      <c r="D5" s="76">
        <v>1</v>
      </c>
      <c r="E5" s="77" t="s">
        <v>55</v>
      </c>
      <c r="F5" s="76"/>
      <c r="G5" s="78">
        <f t="shared" ref="G5:G32" si="0">RANK(K5,K$4:K$33,1)</f>
        <v>3</v>
      </c>
      <c r="H5" s="78">
        <f t="shared" ref="H5:H32" si="1">Q5+W5+AC5+AI5+AO5</f>
        <v>19</v>
      </c>
      <c r="I5" s="78">
        <f t="shared" ref="I5:I32" si="2">IF(M5=0,1,0)+IF(S5=0,1,0)+IF(Y5=0,1,0)+IF(AE5=0,1,0)+IF(AK5=0,1,0)</f>
        <v>5</v>
      </c>
      <c r="J5" s="78">
        <f t="shared" ref="J5:J32" si="3">M5+S5+Y5+AE5+AK5</f>
        <v>0</v>
      </c>
      <c r="K5" s="67">
        <f t="shared" ref="K5:K32" si="4">P5+V5+AB5+AH5+AN5</f>
        <v>202.32999999999998</v>
      </c>
      <c r="L5" s="51">
        <v>72.900000000000006</v>
      </c>
      <c r="M5" s="5">
        <v>0</v>
      </c>
      <c r="N5" s="31"/>
      <c r="O5" s="31">
        <v>1</v>
      </c>
      <c r="P5" s="38">
        <f t="shared" ref="P5:P32" si="5">IF((OR(L5="",L5="DNC")),"",IF(L5="SDQ",P$43,IF(L5="DNF",999,(L5+(5*M5)+(N5*10)-(O5*10)))))</f>
        <v>62.900000000000006</v>
      </c>
      <c r="Q5" s="55">
        <f>IF(P5="",Default_Rank_Score,RANK(P5,P$4:P$33,1))</f>
        <v>9</v>
      </c>
      <c r="R5" s="51">
        <v>38.83</v>
      </c>
      <c r="S5" s="5">
        <v>0</v>
      </c>
      <c r="T5" s="31"/>
      <c r="U5" s="31"/>
      <c r="V5" s="38">
        <f t="shared" ref="V5:V32" si="6">IF((OR(R5="",R5="DNC")),"",IF(R5="SDQ",V$43,IF(R5="DNF",999,(R5+(5*S5)+(T5*10)-(U5*5)))))</f>
        <v>38.83</v>
      </c>
      <c r="W5" s="57">
        <f>IF(V5="",Default_Rank_Score,RANK(V5,V$4:V$33,1))</f>
        <v>1</v>
      </c>
      <c r="X5" s="51">
        <v>26.82</v>
      </c>
      <c r="Y5" s="5">
        <v>0</v>
      </c>
      <c r="Z5" s="31"/>
      <c r="AA5" s="31"/>
      <c r="AB5" s="38">
        <f t="shared" ref="AB5:AB32" si="7">IF((OR(X5="",X5="DNC")),"",IF(X5="SDQ",AB$43,IF(X5="DNF",999,(X5+(5*Y5)+(Z5*10)-(AA5*5)))))</f>
        <v>26.82</v>
      </c>
      <c r="AC5" s="57">
        <f>IF(AB5="",Default_Rank_Score,RANK(AB5,AB$4:AB$33,1))</f>
        <v>3</v>
      </c>
      <c r="AD5" s="51">
        <v>32.83</v>
      </c>
      <c r="AE5" s="68">
        <v>0</v>
      </c>
      <c r="AF5" s="31"/>
      <c r="AG5" s="31"/>
      <c r="AH5" s="38">
        <f t="shared" ref="AH5:AH32" si="8">IF((OR(AD5="",AD5="DNC")),"",IF(AD5="SDQ",AH$43,IF(AD5="DNF",999,(AD5+(5*AE5)+(AF5*10)-(AG5*5)))))</f>
        <v>32.83</v>
      </c>
      <c r="AI5" s="57">
        <f>IF(AH5="",Default_Rank_Score,RANK(AH5,AH$4:AH$33,1))</f>
        <v>3</v>
      </c>
      <c r="AJ5" s="51">
        <v>40.950000000000003</v>
      </c>
      <c r="AK5" s="5">
        <v>0</v>
      </c>
      <c r="AL5" s="31"/>
      <c r="AM5" s="31"/>
      <c r="AN5" s="38">
        <f t="shared" ref="AN5:AN32" si="9">IF((OR(AJ5="",AJ5="DNC")),"",IF(AJ5="SDQ",AN$43,IF(AJ5="DNF",999,(AJ5+(5*AK5)+(AL5*10)-(AM5*5)))))</f>
        <v>40.950000000000003</v>
      </c>
      <c r="AO5" s="11">
        <f>IF(AN5="",Default_Rank_Score,RANK(AN5,AN$4:AN$33,1))</f>
        <v>3</v>
      </c>
      <c r="AP5" s="11" t="e">
        <f>IF(#REF!="",Default_Rank_Score,RANK(#REF!,#REF!,1))</f>
        <v>#REF!</v>
      </c>
      <c r="AQ5" s="11" t="e">
        <f>IF(#REF!="",Default_Rank_Score,RANK(#REF!,#REF!,1))</f>
        <v>#REF!</v>
      </c>
    </row>
    <row r="6" spans="1:43" s="10" customFormat="1" x14ac:dyDescent="0.2">
      <c r="A6" s="73" t="s">
        <v>70</v>
      </c>
      <c r="B6" s="74"/>
      <c r="C6" s="75"/>
      <c r="D6" s="76">
        <v>2</v>
      </c>
      <c r="E6" s="77" t="s">
        <v>55</v>
      </c>
      <c r="F6" s="76"/>
      <c r="G6" s="78">
        <f t="shared" si="0"/>
        <v>18</v>
      </c>
      <c r="H6" s="78">
        <f t="shared" si="1"/>
        <v>90</v>
      </c>
      <c r="I6" s="78">
        <f t="shared" si="2"/>
        <v>5</v>
      </c>
      <c r="J6" s="78">
        <f t="shared" si="3"/>
        <v>0</v>
      </c>
      <c r="K6" s="67">
        <f t="shared" si="4"/>
        <v>365.01</v>
      </c>
      <c r="L6" s="51">
        <v>80.459999999999994</v>
      </c>
      <c r="M6" s="5">
        <v>0</v>
      </c>
      <c r="N6" s="31"/>
      <c r="O6" s="31">
        <v>1</v>
      </c>
      <c r="P6" s="38">
        <f t="shared" si="5"/>
        <v>70.459999999999994</v>
      </c>
      <c r="Q6" s="55">
        <f>IF(P6="",Default_Rank_Score,RANK(P6,P$4:P$33,1))</f>
        <v>13</v>
      </c>
      <c r="R6" s="51">
        <v>63.33</v>
      </c>
      <c r="S6" s="5">
        <v>0</v>
      </c>
      <c r="T6" s="31">
        <v>1</v>
      </c>
      <c r="U6" s="31"/>
      <c r="V6" s="38">
        <f t="shared" si="6"/>
        <v>73.33</v>
      </c>
      <c r="W6" s="57">
        <f>IF(V6="",Default_Rank_Score,RANK(V6,V$4:V$33,1))</f>
        <v>17</v>
      </c>
      <c r="X6" s="51">
        <v>56.36</v>
      </c>
      <c r="Y6" s="5">
        <v>0</v>
      </c>
      <c r="Z6" s="31"/>
      <c r="AA6" s="31"/>
      <c r="AB6" s="38">
        <f t="shared" si="7"/>
        <v>56.36</v>
      </c>
      <c r="AC6" s="57">
        <f>IF(AB6="",Default_Rank_Score,RANK(AB6,AB$4:AB$33,1))</f>
        <v>19</v>
      </c>
      <c r="AD6" s="51">
        <v>77.73</v>
      </c>
      <c r="AE6" s="5">
        <v>0</v>
      </c>
      <c r="AF6" s="31">
        <v>1</v>
      </c>
      <c r="AG6" s="31"/>
      <c r="AH6" s="38">
        <f t="shared" si="8"/>
        <v>87.73</v>
      </c>
      <c r="AI6" s="57">
        <f>IF(AH6="",Default_Rank_Score,RANK(AH6,AH$4:AH$33,1))</f>
        <v>21</v>
      </c>
      <c r="AJ6" s="51">
        <v>77.13</v>
      </c>
      <c r="AK6" s="5">
        <v>0</v>
      </c>
      <c r="AL6" s="31"/>
      <c r="AM6" s="31"/>
      <c r="AN6" s="38">
        <f t="shared" si="9"/>
        <v>77.13</v>
      </c>
      <c r="AO6" s="11">
        <f>IF(AN6="",Default_Rank_Score,RANK(AN6,AN$4:AN$33,1))</f>
        <v>20</v>
      </c>
      <c r="AP6" s="11" t="e">
        <f>IF(#REF!="",Default_Rank_Score,RANK(#REF!,#REF!,1))</f>
        <v>#REF!</v>
      </c>
      <c r="AQ6" s="11" t="e">
        <f>IF(#REF!="",Default_Rank_Score,RANK(#REF!,#REF!,1))</f>
        <v>#REF!</v>
      </c>
    </row>
    <row r="7" spans="1:43" s="10" customFormat="1" x14ac:dyDescent="0.2">
      <c r="A7" s="73" t="s">
        <v>74</v>
      </c>
      <c r="B7" s="74"/>
      <c r="C7" s="75"/>
      <c r="D7" s="76">
        <v>2</v>
      </c>
      <c r="E7" s="77" t="s">
        <v>66</v>
      </c>
      <c r="F7" s="76"/>
      <c r="G7" s="78">
        <f t="shared" si="0"/>
        <v>4</v>
      </c>
      <c r="H7" s="78">
        <f t="shared" si="1"/>
        <v>24</v>
      </c>
      <c r="I7" s="78">
        <f t="shared" si="2"/>
        <v>5</v>
      </c>
      <c r="J7" s="78">
        <f t="shared" si="3"/>
        <v>0</v>
      </c>
      <c r="K7" s="67">
        <f t="shared" si="4"/>
        <v>208.39999999999998</v>
      </c>
      <c r="L7" s="51">
        <v>60.27</v>
      </c>
      <c r="M7" s="5">
        <v>0</v>
      </c>
      <c r="N7" s="31">
        <v>1</v>
      </c>
      <c r="O7" s="31">
        <v>1</v>
      </c>
      <c r="P7" s="38">
        <f t="shared" si="5"/>
        <v>60.27000000000001</v>
      </c>
      <c r="Q7" s="55">
        <f>IF(P7="",Default_Rank_Score,RANK(P7,P$4:P$33,1))</f>
        <v>8</v>
      </c>
      <c r="R7" s="51">
        <v>45.51</v>
      </c>
      <c r="S7" s="5">
        <v>0</v>
      </c>
      <c r="T7" s="31"/>
      <c r="U7" s="31"/>
      <c r="V7" s="38">
        <f t="shared" si="6"/>
        <v>45.51</v>
      </c>
      <c r="W7" s="57">
        <f>IF(V7="",Default_Rank_Score,RANK(V7,V$4:V$33,1))</f>
        <v>6</v>
      </c>
      <c r="X7" s="51">
        <v>27.28</v>
      </c>
      <c r="Y7" s="5">
        <v>0</v>
      </c>
      <c r="Z7" s="31"/>
      <c r="AA7" s="31"/>
      <c r="AB7" s="38">
        <f t="shared" si="7"/>
        <v>27.28</v>
      </c>
      <c r="AC7" s="57">
        <f>IF(AB7="",Default_Rank_Score,RANK(AB7,AB$4:AB$33,1))</f>
        <v>4</v>
      </c>
      <c r="AD7" s="51">
        <v>31.79</v>
      </c>
      <c r="AE7" s="5">
        <v>0</v>
      </c>
      <c r="AF7" s="31"/>
      <c r="AG7" s="31"/>
      <c r="AH7" s="38">
        <f t="shared" si="8"/>
        <v>31.79</v>
      </c>
      <c r="AI7" s="57">
        <f>IF(AH7="",Default_Rank_Score,RANK(AH7,AH$4:AH$33,1))</f>
        <v>2</v>
      </c>
      <c r="AJ7" s="51">
        <v>43.55</v>
      </c>
      <c r="AK7" s="5">
        <v>0</v>
      </c>
      <c r="AL7" s="31"/>
      <c r="AM7" s="31"/>
      <c r="AN7" s="38">
        <f t="shared" si="9"/>
        <v>43.55</v>
      </c>
      <c r="AO7" s="11">
        <f>IF(AN7="",Default_Rank_Score,RANK(AN7,AN$4:AN$33,1))</f>
        <v>4</v>
      </c>
      <c r="AP7" s="11" t="e">
        <f>IF(#REF!="",Default_Rank_Score,RANK(#REF!,#REF!,1))</f>
        <v>#REF!</v>
      </c>
      <c r="AQ7" s="11" t="e">
        <f>IF(#REF!="",Default_Rank_Score,RANK(#REF!,#REF!,1))</f>
        <v>#REF!</v>
      </c>
    </row>
    <row r="8" spans="1:43" s="10" customFormat="1" x14ac:dyDescent="0.2">
      <c r="A8" s="61" t="s">
        <v>76</v>
      </c>
      <c r="B8" s="2"/>
      <c r="C8" s="1"/>
      <c r="D8" s="5">
        <v>2</v>
      </c>
      <c r="E8" s="6" t="s">
        <v>56</v>
      </c>
      <c r="F8" s="5"/>
      <c r="G8" s="66">
        <f t="shared" si="0"/>
        <v>13</v>
      </c>
      <c r="H8" s="66">
        <f t="shared" si="1"/>
        <v>66</v>
      </c>
      <c r="I8" s="66">
        <f t="shared" si="2"/>
        <v>4</v>
      </c>
      <c r="J8" s="66">
        <f t="shared" si="3"/>
        <v>1</v>
      </c>
      <c r="K8" s="67">
        <f t="shared" si="4"/>
        <v>308.23</v>
      </c>
      <c r="L8" s="51">
        <v>76.510000000000005</v>
      </c>
      <c r="M8" s="5">
        <v>0</v>
      </c>
      <c r="N8" s="31"/>
      <c r="O8" s="31">
        <v>1</v>
      </c>
      <c r="P8" s="38">
        <f t="shared" si="5"/>
        <v>66.510000000000005</v>
      </c>
      <c r="Q8" s="55">
        <f>IF(P8="",Default_Rank_Score,RANK(P8,P$4:P$33,1))</f>
        <v>11</v>
      </c>
      <c r="R8" s="51">
        <v>55.78</v>
      </c>
      <c r="S8" s="5">
        <v>0</v>
      </c>
      <c r="T8" s="31">
        <v>1</v>
      </c>
      <c r="U8" s="31"/>
      <c r="V8" s="38">
        <f t="shared" si="6"/>
        <v>65.78</v>
      </c>
      <c r="W8" s="57">
        <f>IF(V8="",Default_Rank_Score,RANK(V8,V$4:V$33,1))</f>
        <v>13</v>
      </c>
      <c r="X8" s="51">
        <v>45.96</v>
      </c>
      <c r="Y8" s="5">
        <v>1</v>
      </c>
      <c r="Z8" s="31"/>
      <c r="AA8" s="31"/>
      <c r="AB8" s="38">
        <f t="shared" si="7"/>
        <v>50.96</v>
      </c>
      <c r="AC8" s="57">
        <f>IF(AB8="",Default_Rank_Score,RANK(AB8,AB$4:AB$33,1))</f>
        <v>14</v>
      </c>
      <c r="AD8" s="51">
        <v>48.98</v>
      </c>
      <c r="AE8" s="5">
        <v>0</v>
      </c>
      <c r="AF8" s="31"/>
      <c r="AG8" s="31"/>
      <c r="AH8" s="38">
        <f t="shared" si="8"/>
        <v>48.98</v>
      </c>
      <c r="AI8" s="57">
        <f>IF(AH8="",Default_Rank_Score,RANK(AH8,AH$4:AH$33,1))</f>
        <v>9</v>
      </c>
      <c r="AJ8" s="51">
        <v>66</v>
      </c>
      <c r="AK8" s="5">
        <v>0</v>
      </c>
      <c r="AL8" s="31">
        <v>1</v>
      </c>
      <c r="AM8" s="31"/>
      <c r="AN8" s="38">
        <f t="shared" si="9"/>
        <v>76</v>
      </c>
      <c r="AO8" s="11">
        <f>IF(AN8="",Default_Rank_Score,RANK(AN8,AN$4:AN$33,1))</f>
        <v>19</v>
      </c>
      <c r="AP8" s="11" t="e">
        <f>IF(#REF!="",Default_Rank_Score,RANK(#REF!,#REF!,1))</f>
        <v>#REF!</v>
      </c>
      <c r="AQ8" s="11" t="e">
        <f>IF(#REF!="",Default_Rank_Score,RANK(#REF!,#REF!,1))</f>
        <v>#REF!</v>
      </c>
    </row>
    <row r="9" spans="1:43" s="10" customFormat="1" x14ac:dyDescent="0.2">
      <c r="A9" s="61" t="s">
        <v>42</v>
      </c>
      <c r="B9" s="2"/>
      <c r="C9" s="1"/>
      <c r="D9" s="5">
        <v>1</v>
      </c>
      <c r="E9" s="6" t="s">
        <v>55</v>
      </c>
      <c r="F9" s="5"/>
      <c r="G9" s="66">
        <f t="shared" si="0"/>
        <v>1</v>
      </c>
      <c r="H9" s="66">
        <f t="shared" si="1"/>
        <v>7</v>
      </c>
      <c r="I9" s="66">
        <f t="shared" si="2"/>
        <v>3</v>
      </c>
      <c r="J9" s="66">
        <f t="shared" si="3"/>
        <v>2</v>
      </c>
      <c r="K9" s="67">
        <f t="shared" si="4"/>
        <v>153.98000000000002</v>
      </c>
      <c r="L9" s="51">
        <v>23.88</v>
      </c>
      <c r="M9" s="68">
        <v>1</v>
      </c>
      <c r="N9" s="31"/>
      <c r="O9" s="31">
        <v>0</v>
      </c>
      <c r="P9" s="38">
        <f t="shared" si="5"/>
        <v>28.88</v>
      </c>
      <c r="Q9" s="55">
        <f>IF(P9="",Default_Rank_Score,RANK(P9,P$4:P$33,1))</f>
        <v>1</v>
      </c>
      <c r="R9" s="51">
        <v>36.090000000000003</v>
      </c>
      <c r="S9" s="5">
        <v>1</v>
      </c>
      <c r="T9" s="31"/>
      <c r="U9" s="31"/>
      <c r="V9" s="38">
        <f t="shared" si="6"/>
        <v>41.09</v>
      </c>
      <c r="W9" s="57">
        <f>IF(V9="",Default_Rank_Score,RANK(V9,V$4:V$33,1))</f>
        <v>3</v>
      </c>
      <c r="X9" s="51">
        <v>21.63</v>
      </c>
      <c r="Y9" s="5">
        <v>0</v>
      </c>
      <c r="Z9" s="31"/>
      <c r="AA9" s="31"/>
      <c r="AB9" s="38">
        <f t="shared" si="7"/>
        <v>21.63</v>
      </c>
      <c r="AC9" s="57">
        <f>IF(AB9="",Default_Rank_Score,RANK(AB9,AB$4:AB$33,1))</f>
        <v>1</v>
      </c>
      <c r="AD9" s="51">
        <v>26.96</v>
      </c>
      <c r="AE9" s="5">
        <v>0</v>
      </c>
      <c r="AF9" s="31"/>
      <c r="AG9" s="31"/>
      <c r="AH9" s="38">
        <f t="shared" si="8"/>
        <v>26.96</v>
      </c>
      <c r="AI9" s="57">
        <f>IF(AH9="",Default_Rank_Score,RANK(AH9,AH$4:AH$33,1))</f>
        <v>1</v>
      </c>
      <c r="AJ9" s="51">
        <v>35.42</v>
      </c>
      <c r="AK9" s="5">
        <v>0</v>
      </c>
      <c r="AL9" s="31"/>
      <c r="AM9" s="31"/>
      <c r="AN9" s="38">
        <f t="shared" si="9"/>
        <v>35.42</v>
      </c>
      <c r="AO9" s="11">
        <f>IF(AN9="",Default_Rank_Score,RANK(AN9,AN$4:AN$33,1))</f>
        <v>1</v>
      </c>
      <c r="AP9" s="11" t="e">
        <f>IF(#REF!="",Default_Rank_Score,RANK(#REF!,#REF!,1))</f>
        <v>#REF!</v>
      </c>
      <c r="AQ9" s="11" t="e">
        <f>IF(#REF!="",Default_Rank_Score,RANK(#REF!,#REF!,1))</f>
        <v>#REF!</v>
      </c>
    </row>
    <row r="10" spans="1:43" s="10" customFormat="1" x14ac:dyDescent="0.2">
      <c r="A10" s="61" t="s">
        <v>44</v>
      </c>
      <c r="B10" s="2"/>
      <c r="C10" s="1"/>
      <c r="D10" s="5">
        <v>1</v>
      </c>
      <c r="E10" s="6" t="s">
        <v>56</v>
      </c>
      <c r="F10" s="5"/>
      <c r="G10" s="66">
        <f t="shared" si="0"/>
        <v>7</v>
      </c>
      <c r="H10" s="66">
        <f t="shared" si="1"/>
        <v>35</v>
      </c>
      <c r="I10" s="66">
        <f t="shared" si="2"/>
        <v>3</v>
      </c>
      <c r="J10" s="66">
        <f t="shared" si="3"/>
        <v>3</v>
      </c>
      <c r="K10" s="67">
        <f t="shared" si="4"/>
        <v>226.97</v>
      </c>
      <c r="L10" s="51">
        <v>54.73</v>
      </c>
      <c r="M10" s="5">
        <v>0</v>
      </c>
      <c r="N10" s="31"/>
      <c r="O10" s="31">
        <v>1</v>
      </c>
      <c r="P10" s="38">
        <f t="shared" si="5"/>
        <v>44.73</v>
      </c>
      <c r="Q10" s="55">
        <f>IF(P10="",Default_Rank_Score,RANK(P10,P$4:P$33,1))</f>
        <v>5</v>
      </c>
      <c r="R10" s="51">
        <v>35.21</v>
      </c>
      <c r="S10" s="68">
        <v>1</v>
      </c>
      <c r="T10" s="31"/>
      <c r="U10" s="31"/>
      <c r="V10" s="38">
        <f t="shared" si="6"/>
        <v>40.21</v>
      </c>
      <c r="W10" s="57">
        <f>IF(V10="",Default_Rank_Score,RANK(V10,V$4:V$33,1))</f>
        <v>2</v>
      </c>
      <c r="X10" s="51">
        <v>37.229999999999997</v>
      </c>
      <c r="Y10" s="5">
        <v>0</v>
      </c>
      <c r="Z10" s="31"/>
      <c r="AA10" s="31"/>
      <c r="AB10" s="38">
        <f t="shared" si="7"/>
        <v>37.229999999999997</v>
      </c>
      <c r="AC10" s="57">
        <f>IF(AB10="",Default_Rank_Score,RANK(AB10,AB$4:AB$33,1))</f>
        <v>9</v>
      </c>
      <c r="AD10" s="51">
        <v>35.9</v>
      </c>
      <c r="AE10" s="5">
        <v>2</v>
      </c>
      <c r="AF10" s="31">
        <v>1</v>
      </c>
      <c r="AG10" s="31"/>
      <c r="AH10" s="38">
        <f t="shared" si="8"/>
        <v>55.9</v>
      </c>
      <c r="AI10" s="57">
        <f>IF(AH10="",Default_Rank_Score,RANK(AH10,AH$4:AH$33,1))</f>
        <v>13</v>
      </c>
      <c r="AJ10" s="51">
        <v>48.9</v>
      </c>
      <c r="AK10" s="5">
        <v>0</v>
      </c>
      <c r="AL10" s="31"/>
      <c r="AM10" s="31"/>
      <c r="AN10" s="38">
        <f t="shared" si="9"/>
        <v>48.9</v>
      </c>
      <c r="AO10" s="11">
        <f>IF(AN10="",Default_Rank_Score,RANK(AN10,AN$4:AN$33,1))</f>
        <v>6</v>
      </c>
      <c r="AP10" s="11" t="e">
        <f>IF(#REF!="",Default_Rank_Score,RANK(#REF!,#REF!,1))</f>
        <v>#REF!</v>
      </c>
      <c r="AQ10" s="11" t="e">
        <f>IF(#REF!="",Default_Rank_Score,RANK(#REF!,#REF!,1))</f>
        <v>#REF!</v>
      </c>
    </row>
    <row r="11" spans="1:43" s="10" customFormat="1" x14ac:dyDescent="0.2">
      <c r="A11" s="61" t="s">
        <v>45</v>
      </c>
      <c r="B11" s="2"/>
      <c r="C11" s="1"/>
      <c r="D11" s="5">
        <v>1</v>
      </c>
      <c r="E11" s="6" t="s">
        <v>55</v>
      </c>
      <c r="F11" s="5"/>
      <c r="G11" s="66">
        <f t="shared" si="0"/>
        <v>9</v>
      </c>
      <c r="H11" s="66">
        <f t="shared" si="1"/>
        <v>47</v>
      </c>
      <c r="I11" s="66">
        <f t="shared" si="2"/>
        <v>3</v>
      </c>
      <c r="J11" s="66">
        <f t="shared" si="3"/>
        <v>4</v>
      </c>
      <c r="K11" s="67">
        <f t="shared" si="4"/>
        <v>257.13</v>
      </c>
      <c r="L11" s="51">
        <v>62.78</v>
      </c>
      <c r="M11" s="5">
        <v>0</v>
      </c>
      <c r="N11" s="31"/>
      <c r="O11" s="31">
        <v>1</v>
      </c>
      <c r="P11" s="38">
        <f t="shared" si="5"/>
        <v>52.78</v>
      </c>
      <c r="Q11" s="55">
        <f>IF(P11="",Default_Rank_Score,RANK(P11,P$4:P$33,1))</f>
        <v>7</v>
      </c>
      <c r="R11" s="51">
        <v>54.52</v>
      </c>
      <c r="S11" s="5">
        <v>0</v>
      </c>
      <c r="T11" s="31"/>
      <c r="U11" s="31"/>
      <c r="V11" s="38">
        <f t="shared" si="6"/>
        <v>54.52</v>
      </c>
      <c r="W11" s="57">
        <f>IF(V11="",Default_Rank_Score,RANK(V11,V$4:V$33,1))</f>
        <v>9</v>
      </c>
      <c r="X11" s="51">
        <v>32.82</v>
      </c>
      <c r="Y11" s="5">
        <v>0</v>
      </c>
      <c r="Z11" s="31">
        <v>1</v>
      </c>
      <c r="AA11" s="31"/>
      <c r="AB11" s="38">
        <f t="shared" si="7"/>
        <v>42.82</v>
      </c>
      <c r="AC11" s="57">
        <f>IF(AB11="",Default_Rank_Score,RANK(AB11,AB$4:AB$33,1))</f>
        <v>11</v>
      </c>
      <c r="AD11" s="51">
        <v>37.520000000000003</v>
      </c>
      <c r="AE11" s="5">
        <v>3</v>
      </c>
      <c r="AF11" s="31"/>
      <c r="AG11" s="31"/>
      <c r="AH11" s="38">
        <f t="shared" si="8"/>
        <v>52.52</v>
      </c>
      <c r="AI11" s="57">
        <f>IF(AH11="",Default_Rank_Score,RANK(AH11,AH$4:AH$33,1))</f>
        <v>11</v>
      </c>
      <c r="AJ11" s="51">
        <v>49.49</v>
      </c>
      <c r="AK11" s="5">
        <v>1</v>
      </c>
      <c r="AL11" s="31"/>
      <c r="AM11" s="31"/>
      <c r="AN11" s="38">
        <f t="shared" si="9"/>
        <v>54.49</v>
      </c>
      <c r="AO11" s="11">
        <f>IF(AN11="",Default_Rank_Score,RANK(AN11,AN$4:AN$33,1))</f>
        <v>9</v>
      </c>
      <c r="AP11" s="11" t="e">
        <f>IF(#REF!="",Default_Rank_Score,RANK(#REF!,#REF!,1))</f>
        <v>#REF!</v>
      </c>
      <c r="AQ11" s="11" t="e">
        <f>IF(#REF!="",Default_Rank_Score,RANK(#REF!,#REF!,1))</f>
        <v>#REF!</v>
      </c>
    </row>
    <row r="12" spans="1:43" s="10" customFormat="1" x14ac:dyDescent="0.2">
      <c r="A12" s="61" t="s">
        <v>63</v>
      </c>
      <c r="B12" s="2"/>
      <c r="C12" s="1"/>
      <c r="D12" s="5">
        <v>1</v>
      </c>
      <c r="E12" s="6" t="s">
        <v>66</v>
      </c>
      <c r="F12" s="5"/>
      <c r="G12" s="66">
        <f t="shared" si="0"/>
        <v>2</v>
      </c>
      <c r="H12" s="66">
        <f t="shared" si="1"/>
        <v>21</v>
      </c>
      <c r="I12" s="66">
        <f t="shared" si="2"/>
        <v>3</v>
      </c>
      <c r="J12" s="66">
        <f t="shared" si="3"/>
        <v>3</v>
      </c>
      <c r="K12" s="67">
        <f t="shared" si="4"/>
        <v>185.15000000000003</v>
      </c>
      <c r="L12" s="51">
        <v>40.21</v>
      </c>
      <c r="M12" s="5">
        <v>0</v>
      </c>
      <c r="N12" s="31"/>
      <c r="O12" s="31">
        <v>1</v>
      </c>
      <c r="P12" s="38">
        <f t="shared" si="5"/>
        <v>30.21</v>
      </c>
      <c r="Q12" s="55">
        <f>IF(P12="",Default_Rank_Score,RANK(P12,P$4:P$33,1))</f>
        <v>2</v>
      </c>
      <c r="R12" s="51">
        <v>49.75</v>
      </c>
      <c r="S12" s="5">
        <v>2</v>
      </c>
      <c r="T12" s="31"/>
      <c r="U12" s="31"/>
      <c r="V12" s="38">
        <f t="shared" si="6"/>
        <v>59.75</v>
      </c>
      <c r="W12" s="57">
        <f>IF(V12="",Default_Rank_Score,RANK(V12,V$4:V$33,1))</f>
        <v>10</v>
      </c>
      <c r="X12" s="51">
        <v>24.21</v>
      </c>
      <c r="Y12" s="5">
        <v>0</v>
      </c>
      <c r="Z12" s="31"/>
      <c r="AA12" s="31"/>
      <c r="AB12" s="38">
        <f t="shared" si="7"/>
        <v>24.21</v>
      </c>
      <c r="AC12" s="57">
        <f>IF(AB12="",Default_Rank_Score,RANK(AB12,AB$4:AB$33,1))</f>
        <v>2</v>
      </c>
      <c r="AD12" s="51">
        <v>29.73</v>
      </c>
      <c r="AE12" s="5">
        <v>1</v>
      </c>
      <c r="AF12" s="31"/>
      <c r="AG12" s="31"/>
      <c r="AH12" s="38">
        <f t="shared" si="8"/>
        <v>34.730000000000004</v>
      </c>
      <c r="AI12" s="57">
        <f>IF(AH12="",Default_Rank_Score,RANK(AH12,AH$4:AH$33,1))</f>
        <v>5</v>
      </c>
      <c r="AJ12" s="51">
        <v>36.25</v>
      </c>
      <c r="AK12" s="5">
        <v>0</v>
      </c>
      <c r="AL12" s="31"/>
      <c r="AM12" s="31"/>
      <c r="AN12" s="38">
        <f t="shared" si="9"/>
        <v>36.25</v>
      </c>
      <c r="AO12" s="11">
        <f>IF(AN12="",Default_Rank_Score,RANK(AN12,AN$4:AN$33,1))</f>
        <v>2</v>
      </c>
      <c r="AP12" s="11" t="e">
        <f>IF(#REF!="",Default_Rank_Score,RANK(#REF!,#REF!,1))</f>
        <v>#REF!</v>
      </c>
      <c r="AQ12" s="11" t="e">
        <f>IF(#REF!="",Default_Rank_Score,RANK(#REF!,#REF!,1))</f>
        <v>#REF!</v>
      </c>
    </row>
    <row r="13" spans="1:43" s="10" customFormat="1" x14ac:dyDescent="0.2">
      <c r="A13" s="61" t="s">
        <v>71</v>
      </c>
      <c r="B13" s="2"/>
      <c r="C13" s="1"/>
      <c r="D13" s="5">
        <v>2</v>
      </c>
      <c r="E13" s="6" t="s">
        <v>78</v>
      </c>
      <c r="F13" s="5"/>
      <c r="G13" s="66">
        <f t="shared" si="0"/>
        <v>23</v>
      </c>
      <c r="H13" s="66">
        <f t="shared" si="1"/>
        <v>106</v>
      </c>
      <c r="I13" s="66">
        <f t="shared" si="2"/>
        <v>3</v>
      </c>
      <c r="J13" s="66">
        <f t="shared" si="3"/>
        <v>12</v>
      </c>
      <c r="K13" s="67">
        <f t="shared" si="4"/>
        <v>476.21000000000004</v>
      </c>
      <c r="L13" s="51">
        <v>91.19</v>
      </c>
      <c r="M13" s="5">
        <v>0</v>
      </c>
      <c r="N13" s="31"/>
      <c r="O13" s="31">
        <v>1</v>
      </c>
      <c r="P13" s="38">
        <f t="shared" si="5"/>
        <v>81.19</v>
      </c>
      <c r="Q13" s="55">
        <f>IF(P13="",Default_Rank_Score,RANK(P13,P$4:P$33,1))</f>
        <v>17</v>
      </c>
      <c r="R13" s="51">
        <v>75.2</v>
      </c>
      <c r="S13" s="5">
        <v>0</v>
      </c>
      <c r="T13" s="31"/>
      <c r="U13" s="31"/>
      <c r="V13" s="38">
        <f t="shared" si="6"/>
        <v>75.2</v>
      </c>
      <c r="W13" s="57">
        <f>IF(V13="",Default_Rank_Score,RANK(V13,V$4:V$33,1))</f>
        <v>19</v>
      </c>
      <c r="X13" s="51">
        <v>74.09</v>
      </c>
      <c r="Y13" s="5">
        <v>0</v>
      </c>
      <c r="Z13" s="31"/>
      <c r="AA13" s="31"/>
      <c r="AB13" s="38">
        <f t="shared" si="7"/>
        <v>74.09</v>
      </c>
      <c r="AC13" s="57">
        <f>IF(AB13="",Default_Rank_Score,RANK(AB13,AB$4:AB$33,1))</f>
        <v>22</v>
      </c>
      <c r="AD13" s="51">
        <v>98.61</v>
      </c>
      <c r="AE13" s="5">
        <v>4</v>
      </c>
      <c r="AF13" s="31">
        <v>1</v>
      </c>
      <c r="AG13" s="31"/>
      <c r="AH13" s="38">
        <f t="shared" si="8"/>
        <v>128.61000000000001</v>
      </c>
      <c r="AI13" s="57">
        <f>IF(AH13="",Default_Rank_Score,RANK(AH13,AH$4:AH$33,1))</f>
        <v>25</v>
      </c>
      <c r="AJ13" s="51">
        <v>77.12</v>
      </c>
      <c r="AK13" s="5">
        <v>8</v>
      </c>
      <c r="AL13" s="31"/>
      <c r="AM13" s="31"/>
      <c r="AN13" s="38">
        <f t="shared" si="9"/>
        <v>117.12</v>
      </c>
      <c r="AO13" s="11">
        <f>IF(AN13="",Default_Rank_Score,RANK(AN13,AN$4:AN$33,1))</f>
        <v>23</v>
      </c>
      <c r="AP13" s="11" t="e">
        <f>IF(#REF!="",Default_Rank_Score,RANK(#REF!,#REF!,1))</f>
        <v>#REF!</v>
      </c>
      <c r="AQ13" s="11" t="e">
        <f>IF(#REF!="",Default_Rank_Score,RANK(#REF!,#REF!,1))</f>
        <v>#REF!</v>
      </c>
    </row>
    <row r="14" spans="1:43" s="10" customFormat="1" x14ac:dyDescent="0.2">
      <c r="A14" s="61" t="s">
        <v>80</v>
      </c>
      <c r="B14" s="2"/>
      <c r="C14" s="1"/>
      <c r="D14" s="5">
        <v>2</v>
      </c>
      <c r="E14" s="6" t="s">
        <v>84</v>
      </c>
      <c r="F14" s="5"/>
      <c r="G14" s="66">
        <f t="shared" si="0"/>
        <v>19</v>
      </c>
      <c r="H14" s="66">
        <f t="shared" si="1"/>
        <v>97</v>
      </c>
      <c r="I14" s="66">
        <f t="shared" si="2"/>
        <v>3</v>
      </c>
      <c r="J14" s="66">
        <f t="shared" si="3"/>
        <v>3</v>
      </c>
      <c r="K14" s="67">
        <f t="shared" si="4"/>
        <v>395.07</v>
      </c>
      <c r="L14" s="51">
        <v>86.82</v>
      </c>
      <c r="M14" s="5">
        <v>0</v>
      </c>
      <c r="N14" s="31"/>
      <c r="O14" s="31">
        <v>1</v>
      </c>
      <c r="P14" s="38">
        <f t="shared" si="5"/>
        <v>76.819999999999993</v>
      </c>
      <c r="Q14" s="55">
        <f>IF(P14="",Default_Rank_Score,RANK(P14,P$4:P$33,1))</f>
        <v>14</v>
      </c>
      <c r="R14" s="51">
        <v>83.14</v>
      </c>
      <c r="S14" s="5">
        <v>2</v>
      </c>
      <c r="T14" s="31"/>
      <c r="U14" s="31"/>
      <c r="V14" s="38">
        <f t="shared" si="6"/>
        <v>93.14</v>
      </c>
      <c r="W14" s="57">
        <f>IF(V14="",Default_Rank_Score,RANK(V14,V$4:V$33,1))</f>
        <v>24</v>
      </c>
      <c r="X14" s="51">
        <v>55.96</v>
      </c>
      <c r="Y14" s="5">
        <v>0</v>
      </c>
      <c r="Z14" s="31"/>
      <c r="AA14" s="31"/>
      <c r="AB14" s="38">
        <f t="shared" si="7"/>
        <v>55.96</v>
      </c>
      <c r="AC14" s="57">
        <f>IF(AB14="",Default_Rank_Score,RANK(AB14,AB$4:AB$33,1))</f>
        <v>18</v>
      </c>
      <c r="AD14" s="51">
        <v>89.64</v>
      </c>
      <c r="AE14" s="5">
        <v>1</v>
      </c>
      <c r="AF14" s="31"/>
      <c r="AG14" s="31"/>
      <c r="AH14" s="38">
        <f t="shared" si="8"/>
        <v>94.64</v>
      </c>
      <c r="AI14" s="57">
        <f>IF(AH14="",Default_Rank_Score,RANK(AH14,AH$4:AH$33,1))</f>
        <v>23</v>
      </c>
      <c r="AJ14" s="51">
        <v>74.510000000000005</v>
      </c>
      <c r="AK14" s="5">
        <v>0</v>
      </c>
      <c r="AL14" s="31"/>
      <c r="AM14" s="31"/>
      <c r="AN14" s="38">
        <f t="shared" si="9"/>
        <v>74.510000000000005</v>
      </c>
      <c r="AO14" s="11">
        <f>IF(AN14="",Default_Rank_Score,RANK(AN14,AN$4:AN$33,1))</f>
        <v>18</v>
      </c>
      <c r="AP14" s="11" t="e">
        <f>IF(#REF!="",Default_Rank_Score,RANK(#REF!,#REF!,1))</f>
        <v>#REF!</v>
      </c>
      <c r="AQ14" s="11" t="e">
        <f>IF(#REF!="",Default_Rank_Score,RANK(#REF!,#REF!,1))</f>
        <v>#REF!</v>
      </c>
    </row>
    <row r="15" spans="1:43" s="10" customFormat="1" x14ac:dyDescent="0.2">
      <c r="A15" s="61" t="s">
        <v>81</v>
      </c>
      <c r="B15" s="2"/>
      <c r="C15" s="1"/>
      <c r="D15" s="5">
        <v>2</v>
      </c>
      <c r="E15" s="6" t="s">
        <v>85</v>
      </c>
      <c r="F15" s="5"/>
      <c r="G15" s="66">
        <f t="shared" si="0"/>
        <v>8</v>
      </c>
      <c r="H15" s="66">
        <f t="shared" si="1"/>
        <v>45</v>
      </c>
      <c r="I15" s="66">
        <f t="shared" si="2"/>
        <v>3</v>
      </c>
      <c r="J15" s="66">
        <f t="shared" si="3"/>
        <v>2</v>
      </c>
      <c r="K15" s="67">
        <f t="shared" si="4"/>
        <v>248.73</v>
      </c>
      <c r="L15" s="51">
        <v>71.86</v>
      </c>
      <c r="M15" s="5">
        <v>1</v>
      </c>
      <c r="N15" s="31"/>
      <c r="O15" s="31">
        <v>1</v>
      </c>
      <c r="P15" s="38">
        <f t="shared" si="5"/>
        <v>66.86</v>
      </c>
      <c r="Q15" s="55">
        <f>IF(P15="",Default_Rank_Score,RANK(P15,P$4:P$33,1))</f>
        <v>12</v>
      </c>
      <c r="R15" s="51">
        <v>46.87</v>
      </c>
      <c r="S15" s="5">
        <v>1</v>
      </c>
      <c r="T15" s="31"/>
      <c r="U15" s="31"/>
      <c r="V15" s="38">
        <f t="shared" si="6"/>
        <v>51.87</v>
      </c>
      <c r="W15" s="57">
        <f>IF(V15="",Default_Rank_Score,RANK(V15,V$4:V$33,1))</f>
        <v>7</v>
      </c>
      <c r="X15" s="51">
        <v>33.020000000000003</v>
      </c>
      <c r="Y15" s="5">
        <v>0</v>
      </c>
      <c r="Z15" s="31">
        <v>1</v>
      </c>
      <c r="AA15" s="31"/>
      <c r="AB15" s="38">
        <f t="shared" si="7"/>
        <v>43.02</v>
      </c>
      <c r="AC15" s="57">
        <f>IF(AB15="",Default_Rank_Score,RANK(AB15,AB$4:AB$33,1))</f>
        <v>12</v>
      </c>
      <c r="AD15" s="51">
        <v>35.700000000000003</v>
      </c>
      <c r="AE15" s="5">
        <v>0</v>
      </c>
      <c r="AF15" s="31"/>
      <c r="AG15" s="31"/>
      <c r="AH15" s="38">
        <f t="shared" si="8"/>
        <v>35.700000000000003</v>
      </c>
      <c r="AI15" s="57">
        <f>IF(AH15="",Default_Rank_Score,RANK(AH15,AH$4:AH$33,1))</f>
        <v>6</v>
      </c>
      <c r="AJ15" s="51">
        <v>51.28</v>
      </c>
      <c r="AK15" s="5">
        <v>0</v>
      </c>
      <c r="AL15" s="31"/>
      <c r="AM15" s="31"/>
      <c r="AN15" s="38">
        <f t="shared" si="9"/>
        <v>51.28</v>
      </c>
      <c r="AO15" s="11">
        <f>IF(AN15="",Default_Rank_Score,RANK(AN15,AN$4:AN$33,1))</f>
        <v>8</v>
      </c>
      <c r="AP15" s="11" t="e">
        <f>IF(#REF!="",Default_Rank_Score,RANK(#REF!,#REF!,1))</f>
        <v>#REF!</v>
      </c>
      <c r="AQ15" s="11" t="e">
        <f>IF(#REF!="",Default_Rank_Score,RANK(#REF!,#REF!,1))</f>
        <v>#REF!</v>
      </c>
    </row>
    <row r="16" spans="1:43" s="10" customFormat="1" x14ac:dyDescent="0.2">
      <c r="A16" s="61" t="s">
        <v>47</v>
      </c>
      <c r="B16" s="2"/>
      <c r="C16" s="1"/>
      <c r="D16" s="5">
        <v>1</v>
      </c>
      <c r="E16" s="6" t="s">
        <v>57</v>
      </c>
      <c r="F16" s="5"/>
      <c r="G16" s="66">
        <f t="shared" si="0"/>
        <v>20</v>
      </c>
      <c r="H16" s="66">
        <f t="shared" si="1"/>
        <v>86</v>
      </c>
      <c r="I16" s="66">
        <f t="shared" si="2"/>
        <v>2</v>
      </c>
      <c r="J16" s="66">
        <f t="shared" si="3"/>
        <v>16</v>
      </c>
      <c r="K16" s="67">
        <f t="shared" si="4"/>
        <v>401.03</v>
      </c>
      <c r="L16" s="51">
        <v>65.25</v>
      </c>
      <c r="M16" s="5">
        <v>0</v>
      </c>
      <c r="N16" s="31">
        <v>1</v>
      </c>
      <c r="O16" s="31">
        <v>1</v>
      </c>
      <c r="P16" s="38">
        <f t="shared" si="5"/>
        <v>65.25</v>
      </c>
      <c r="Q16" s="55">
        <f>IF(P16="",Default_Rank_Score,RANK(P16,P$4:P$33,1))</f>
        <v>10</v>
      </c>
      <c r="R16" s="51">
        <v>89.94</v>
      </c>
      <c r="S16" s="5">
        <v>7</v>
      </c>
      <c r="T16" s="31"/>
      <c r="U16" s="31"/>
      <c r="V16" s="38">
        <f t="shared" si="6"/>
        <v>124.94</v>
      </c>
      <c r="W16" s="57">
        <f>IF(V16="",Default_Rank_Score,RANK(V16,V$4:V$33,1))</f>
        <v>25</v>
      </c>
      <c r="X16" s="51">
        <v>54.93</v>
      </c>
      <c r="Y16" s="5">
        <v>8</v>
      </c>
      <c r="Z16" s="31"/>
      <c r="AA16" s="31"/>
      <c r="AB16" s="38">
        <f t="shared" si="7"/>
        <v>94.93</v>
      </c>
      <c r="AC16" s="57">
        <f>IF(AB16="",Default_Rank_Score,RANK(AB16,AB$4:AB$33,1))</f>
        <v>25</v>
      </c>
      <c r="AD16" s="70">
        <v>52.25</v>
      </c>
      <c r="AE16" s="71">
        <v>1</v>
      </c>
      <c r="AF16" s="69"/>
      <c r="AG16" s="31"/>
      <c r="AH16" s="38">
        <f t="shared" si="8"/>
        <v>57.25</v>
      </c>
      <c r="AI16" s="57">
        <f>IF(AH16="",Default_Rank_Score,RANK(AH16,AH$4:AH$33,1))</f>
        <v>14</v>
      </c>
      <c r="AJ16" s="51">
        <v>58.66</v>
      </c>
      <c r="AK16" s="5">
        <v>0</v>
      </c>
      <c r="AL16" s="31"/>
      <c r="AM16" s="31"/>
      <c r="AN16" s="38">
        <f t="shared" si="9"/>
        <v>58.66</v>
      </c>
      <c r="AO16" s="11">
        <f>IF(AN16="",Default_Rank_Score,RANK(AN16,AN$4:AN$33,1))</f>
        <v>12</v>
      </c>
      <c r="AP16" s="11" t="e">
        <f>IF(#REF!="",Default_Rank_Score,RANK(#REF!,#REF!,1))</f>
        <v>#REF!</v>
      </c>
      <c r="AQ16" s="11" t="e">
        <f>IF(#REF!="",Default_Rank_Score,RANK(#REF!,#REF!,1))</f>
        <v>#REF!</v>
      </c>
    </row>
    <row r="17" spans="1:43" s="10" customFormat="1" x14ac:dyDescent="0.2">
      <c r="A17" s="61" t="s">
        <v>58</v>
      </c>
      <c r="B17" s="2"/>
      <c r="C17" s="1"/>
      <c r="D17" s="5">
        <v>1</v>
      </c>
      <c r="E17" s="6" t="s">
        <v>48</v>
      </c>
      <c r="F17" s="5"/>
      <c r="G17" s="66">
        <f t="shared" si="0"/>
        <v>15</v>
      </c>
      <c r="H17" s="66">
        <f t="shared" si="1"/>
        <v>84</v>
      </c>
      <c r="I17" s="66">
        <f t="shared" si="2"/>
        <v>2</v>
      </c>
      <c r="J17" s="66">
        <f t="shared" si="3"/>
        <v>9</v>
      </c>
      <c r="K17" s="67">
        <f t="shared" si="4"/>
        <v>354.1</v>
      </c>
      <c r="L17" s="51">
        <v>98.41</v>
      </c>
      <c r="M17" s="5">
        <v>3</v>
      </c>
      <c r="N17" s="31"/>
      <c r="O17" s="31">
        <v>1</v>
      </c>
      <c r="P17" s="38">
        <f t="shared" si="5"/>
        <v>103.41</v>
      </c>
      <c r="Q17" s="55">
        <f>IF(P17="",Default_Rank_Score,RANK(P17,P$4:P$33,1))</f>
        <v>22</v>
      </c>
      <c r="R17" s="51">
        <v>52.61</v>
      </c>
      <c r="S17" s="5">
        <v>4</v>
      </c>
      <c r="T17" s="31"/>
      <c r="U17" s="31"/>
      <c r="V17" s="38">
        <f t="shared" si="6"/>
        <v>72.61</v>
      </c>
      <c r="W17" s="57">
        <f>IF(V17="",Default_Rank_Score,RANK(V17,V$4:V$33,1))</f>
        <v>16</v>
      </c>
      <c r="X17" s="51">
        <v>51.79</v>
      </c>
      <c r="Y17" s="68">
        <v>0</v>
      </c>
      <c r="Z17" s="31"/>
      <c r="AA17" s="31"/>
      <c r="AB17" s="38">
        <f t="shared" si="7"/>
        <v>51.79</v>
      </c>
      <c r="AC17" s="57">
        <f>IF(AB17="",Default_Rank_Score,RANK(AB17,AB$4:AB$33,1))</f>
        <v>15</v>
      </c>
      <c r="AD17" s="51">
        <v>57.31</v>
      </c>
      <c r="AE17" s="5">
        <v>2</v>
      </c>
      <c r="AF17" s="31"/>
      <c r="AG17" s="31"/>
      <c r="AH17" s="38">
        <f t="shared" si="8"/>
        <v>67.31</v>
      </c>
      <c r="AI17" s="57">
        <f>IF(AH17="",Default_Rank_Score,RANK(AH17,AH$4:AH$33,1))</f>
        <v>18</v>
      </c>
      <c r="AJ17" s="51">
        <v>58.98</v>
      </c>
      <c r="AK17" s="5">
        <v>0</v>
      </c>
      <c r="AL17" s="31"/>
      <c r="AM17" s="31"/>
      <c r="AN17" s="38">
        <f t="shared" si="9"/>
        <v>58.98</v>
      </c>
      <c r="AO17" s="11">
        <f>IF(AN17="",Default_Rank_Score,RANK(AN17,AN$4:AN$33,1))</f>
        <v>13</v>
      </c>
      <c r="AP17" s="11" t="e">
        <f>IF(#REF!="",Default_Rank_Score,RANK(#REF!,#REF!,1))</f>
        <v>#REF!</v>
      </c>
      <c r="AQ17" s="11" t="e">
        <f>IF(#REF!="",Default_Rank_Score,RANK(#REF!,#REF!,1))</f>
        <v>#REF!</v>
      </c>
    </row>
    <row r="18" spans="1:43" s="10" customFormat="1" x14ac:dyDescent="0.2">
      <c r="A18" s="61" t="s">
        <v>59</v>
      </c>
      <c r="B18" s="2"/>
      <c r="C18" s="1"/>
      <c r="D18" s="5">
        <v>1</v>
      </c>
      <c r="E18" s="6" t="s">
        <v>66</v>
      </c>
      <c r="F18" s="5"/>
      <c r="G18" s="66">
        <f t="shared" si="0"/>
        <v>6</v>
      </c>
      <c r="H18" s="66">
        <f t="shared" si="1"/>
        <v>36</v>
      </c>
      <c r="I18" s="66">
        <f t="shared" si="2"/>
        <v>2</v>
      </c>
      <c r="J18" s="66">
        <f t="shared" si="3"/>
        <v>5</v>
      </c>
      <c r="K18" s="67">
        <f t="shared" si="4"/>
        <v>224.46</v>
      </c>
      <c r="L18" s="51">
        <v>43.97</v>
      </c>
      <c r="M18" s="5">
        <v>1</v>
      </c>
      <c r="N18" s="31"/>
      <c r="O18" s="31">
        <v>1</v>
      </c>
      <c r="P18" s="38">
        <f t="shared" si="5"/>
        <v>38.97</v>
      </c>
      <c r="Q18" s="55">
        <f>IF(P18="",Default_Rank_Score,RANK(P18,P$4:P$33,1))</f>
        <v>4</v>
      </c>
      <c r="R18" s="51">
        <v>44.66</v>
      </c>
      <c r="S18" s="68">
        <v>0</v>
      </c>
      <c r="T18" s="31"/>
      <c r="U18" s="31"/>
      <c r="V18" s="38">
        <f t="shared" si="6"/>
        <v>44.66</v>
      </c>
      <c r="W18" s="57">
        <f>IF(V18="",Default_Rank_Score,RANK(V18,V$4:V$33,1))</f>
        <v>5</v>
      </c>
      <c r="X18" s="51">
        <v>36.35</v>
      </c>
      <c r="Y18" s="5">
        <v>0</v>
      </c>
      <c r="Z18" s="31"/>
      <c r="AA18" s="31"/>
      <c r="AB18" s="38">
        <f t="shared" si="7"/>
        <v>36.35</v>
      </c>
      <c r="AC18" s="57">
        <f>IF(AB18="",Default_Rank_Score,RANK(AB18,AB$4:AB$33,1))</f>
        <v>8</v>
      </c>
      <c r="AD18" s="51">
        <v>33.96</v>
      </c>
      <c r="AE18" s="5">
        <v>2</v>
      </c>
      <c r="AF18" s="31">
        <v>1</v>
      </c>
      <c r="AG18" s="31"/>
      <c r="AH18" s="38">
        <f t="shared" si="8"/>
        <v>53.96</v>
      </c>
      <c r="AI18" s="57">
        <f>IF(AH18="",Default_Rank_Score,RANK(AH18,AH$4:AH$33,1))</f>
        <v>12</v>
      </c>
      <c r="AJ18" s="51">
        <v>40.520000000000003</v>
      </c>
      <c r="AK18" s="5">
        <v>2</v>
      </c>
      <c r="AL18" s="31"/>
      <c r="AM18" s="31"/>
      <c r="AN18" s="38">
        <f t="shared" si="9"/>
        <v>50.52</v>
      </c>
      <c r="AO18" s="11">
        <f>IF(AN18="",Default_Rank_Score,RANK(AN18,AN$4:AN$33,1))</f>
        <v>7</v>
      </c>
      <c r="AP18" s="11" t="e">
        <f>IF(#REF!="",Default_Rank_Score,RANK(#REF!,#REF!,1))</f>
        <v>#REF!</v>
      </c>
      <c r="AQ18" s="11" t="e">
        <f>IF(#REF!="",Default_Rank_Score,RANK(#REF!,#REF!,1))</f>
        <v>#REF!</v>
      </c>
    </row>
    <row r="19" spans="1:43" s="10" customFormat="1" x14ac:dyDescent="0.2">
      <c r="A19" s="61" t="s">
        <v>65</v>
      </c>
      <c r="B19" s="2"/>
      <c r="C19" s="1"/>
      <c r="D19" s="5">
        <v>1</v>
      </c>
      <c r="E19" s="6" t="s">
        <v>48</v>
      </c>
      <c r="F19" s="5"/>
      <c r="G19" s="66">
        <f t="shared" si="0"/>
        <v>21</v>
      </c>
      <c r="H19" s="66">
        <f t="shared" si="1"/>
        <v>103</v>
      </c>
      <c r="I19" s="66">
        <f t="shared" si="2"/>
        <v>2</v>
      </c>
      <c r="J19" s="66">
        <f t="shared" si="3"/>
        <v>9</v>
      </c>
      <c r="K19" s="67">
        <f t="shared" si="4"/>
        <v>403.31</v>
      </c>
      <c r="L19" s="51">
        <v>83.47</v>
      </c>
      <c r="M19" s="5">
        <v>5</v>
      </c>
      <c r="N19" s="31"/>
      <c r="O19" s="31">
        <v>0</v>
      </c>
      <c r="P19" s="38">
        <f t="shared" si="5"/>
        <v>108.47</v>
      </c>
      <c r="Q19" s="55">
        <f>IF(P19="",Default_Rank_Score,RANK(P19,P$4:P$33,1))</f>
        <v>23</v>
      </c>
      <c r="R19" s="51">
        <v>61.36</v>
      </c>
      <c r="S19" s="5">
        <v>3</v>
      </c>
      <c r="T19" s="31">
        <v>1</v>
      </c>
      <c r="U19" s="31"/>
      <c r="V19" s="38">
        <f t="shared" si="6"/>
        <v>86.36</v>
      </c>
      <c r="W19" s="57">
        <f>IF(V19="",Default_Rank_Score,RANK(V19,V$4:V$33,1))</f>
        <v>23</v>
      </c>
      <c r="X19" s="51">
        <v>56.55</v>
      </c>
      <c r="Y19" s="5">
        <v>0</v>
      </c>
      <c r="Z19" s="31"/>
      <c r="AA19" s="31"/>
      <c r="AB19" s="38">
        <f t="shared" si="7"/>
        <v>56.55</v>
      </c>
      <c r="AC19" s="57">
        <f>IF(AB19="",Default_Rank_Score,RANK(AB19,AB$4:AB$33,1))</f>
        <v>20</v>
      </c>
      <c r="AD19" s="51">
        <v>59.47</v>
      </c>
      <c r="AE19" s="68">
        <v>0</v>
      </c>
      <c r="AF19" s="31"/>
      <c r="AG19" s="31"/>
      <c r="AH19" s="38">
        <f t="shared" si="8"/>
        <v>59.47</v>
      </c>
      <c r="AI19" s="57">
        <f>IF(AH19="",Default_Rank_Score,RANK(AH19,AH$4:AH$33,1))</f>
        <v>15</v>
      </c>
      <c r="AJ19" s="51">
        <v>87.46</v>
      </c>
      <c r="AK19" s="5">
        <v>1</v>
      </c>
      <c r="AL19" s="31"/>
      <c r="AM19" s="31"/>
      <c r="AN19" s="38">
        <f t="shared" si="9"/>
        <v>92.46</v>
      </c>
      <c r="AO19" s="11">
        <f>IF(AN19="",Default_Rank_Score,RANK(AN19,AN$4:AN$33,1))</f>
        <v>22</v>
      </c>
      <c r="AP19" s="11" t="e">
        <f>IF(#REF!="",Default_Rank_Score,RANK(#REF!,#REF!,1))</f>
        <v>#REF!</v>
      </c>
      <c r="AQ19" s="11" t="e">
        <f>IF(#REF!="",Default_Rank_Score,RANK(#REF!,#REF!,1))</f>
        <v>#REF!</v>
      </c>
    </row>
    <row r="20" spans="1:43" s="10" customFormat="1" x14ac:dyDescent="0.2">
      <c r="A20" s="61" t="s">
        <v>43</v>
      </c>
      <c r="B20" s="2"/>
      <c r="C20" s="1"/>
      <c r="D20" s="5">
        <v>1</v>
      </c>
      <c r="E20" s="6" t="s">
        <v>55</v>
      </c>
      <c r="F20" s="5"/>
      <c r="G20" s="66">
        <f t="shared" si="0"/>
        <v>14</v>
      </c>
      <c r="H20" s="66">
        <f t="shared" si="1"/>
        <v>79</v>
      </c>
      <c r="I20" s="66">
        <f t="shared" si="2"/>
        <v>1</v>
      </c>
      <c r="J20" s="66">
        <f t="shared" si="3"/>
        <v>9</v>
      </c>
      <c r="K20" s="67">
        <f t="shared" si="4"/>
        <v>348.05</v>
      </c>
      <c r="L20" s="51">
        <v>93</v>
      </c>
      <c r="M20" s="5">
        <v>2</v>
      </c>
      <c r="N20" s="31"/>
      <c r="O20" s="31">
        <v>0</v>
      </c>
      <c r="P20" s="38">
        <f t="shared" si="5"/>
        <v>103</v>
      </c>
      <c r="Q20" s="55">
        <f>IF(P20="",Default_Rank_Score,RANK(P20,P$4:P$33,1))</f>
        <v>21</v>
      </c>
      <c r="R20" s="51">
        <v>63.28</v>
      </c>
      <c r="S20" s="5">
        <v>2</v>
      </c>
      <c r="T20" s="31">
        <v>1</v>
      </c>
      <c r="U20" s="31"/>
      <c r="V20" s="38">
        <f t="shared" si="6"/>
        <v>83.28</v>
      </c>
      <c r="W20" s="57">
        <f>IF(V20="",Default_Rank_Score,RANK(V20,V$4:V$33,1))</f>
        <v>20</v>
      </c>
      <c r="X20" s="51">
        <v>30.88</v>
      </c>
      <c r="Y20" s="68">
        <v>0</v>
      </c>
      <c r="Z20" s="31"/>
      <c r="AA20" s="31"/>
      <c r="AB20" s="38">
        <f t="shared" si="7"/>
        <v>30.88</v>
      </c>
      <c r="AC20" s="57">
        <f>IF(AB20="",Default_Rank_Score,RANK(AB20,AB$4:AB$33,1))</f>
        <v>6</v>
      </c>
      <c r="AD20" s="51">
        <v>55.27</v>
      </c>
      <c r="AE20" s="5">
        <v>2</v>
      </c>
      <c r="AF20" s="31"/>
      <c r="AG20" s="31"/>
      <c r="AH20" s="38">
        <f t="shared" si="8"/>
        <v>65.27000000000001</v>
      </c>
      <c r="AI20" s="57">
        <f>IF(AH20="",Default_Rank_Score,RANK(AH20,AH$4:AH$33,1))</f>
        <v>17</v>
      </c>
      <c r="AJ20" s="51">
        <v>50.62</v>
      </c>
      <c r="AK20" s="5">
        <v>3</v>
      </c>
      <c r="AL20" s="31"/>
      <c r="AM20" s="31"/>
      <c r="AN20" s="38">
        <f t="shared" si="9"/>
        <v>65.62</v>
      </c>
      <c r="AO20" s="11">
        <f>IF(AN20="",Default_Rank_Score,RANK(AN20,AN$4:AN$33,1))</f>
        <v>15</v>
      </c>
      <c r="AP20" s="11" t="e">
        <f>IF(#REF!="",Default_Rank_Score,RANK(#REF!,#REF!,1))</f>
        <v>#REF!</v>
      </c>
      <c r="AQ20" s="11" t="e">
        <f>IF(#REF!="",Default_Rank_Score,RANK(#REF!,#REF!,1))</f>
        <v>#REF!</v>
      </c>
    </row>
    <row r="21" spans="1:43" s="10" customFormat="1" x14ac:dyDescent="0.2">
      <c r="A21" s="61" t="s">
        <v>75</v>
      </c>
      <c r="B21" s="2"/>
      <c r="C21" s="1"/>
      <c r="D21" s="5">
        <v>2</v>
      </c>
      <c r="E21" s="6" t="s">
        <v>56</v>
      </c>
      <c r="F21" s="5"/>
      <c r="G21" s="66">
        <f t="shared" si="0"/>
        <v>12</v>
      </c>
      <c r="H21" s="66">
        <f t="shared" si="1"/>
        <v>56</v>
      </c>
      <c r="I21" s="66">
        <f t="shared" si="2"/>
        <v>1</v>
      </c>
      <c r="J21" s="66">
        <f t="shared" si="3"/>
        <v>6</v>
      </c>
      <c r="K21" s="67">
        <f t="shared" si="4"/>
        <v>281.86</v>
      </c>
      <c r="L21" s="51">
        <v>77.400000000000006</v>
      </c>
      <c r="M21" s="5">
        <v>2</v>
      </c>
      <c r="N21" s="31"/>
      <c r="O21" s="31">
        <v>1</v>
      </c>
      <c r="P21" s="38">
        <f t="shared" si="5"/>
        <v>77.400000000000006</v>
      </c>
      <c r="Q21" s="55">
        <f>IF(P21="",Default_Rank_Score,RANK(P21,P$4:P$33,1))</f>
        <v>15</v>
      </c>
      <c r="R21" s="51">
        <v>60.03</v>
      </c>
      <c r="S21" s="5">
        <v>0</v>
      </c>
      <c r="T21" s="31"/>
      <c r="U21" s="31"/>
      <c r="V21" s="38">
        <f t="shared" si="6"/>
        <v>60.03</v>
      </c>
      <c r="W21" s="57">
        <f>IF(V21="",Default_Rank_Score,RANK(V21,V$4:V$33,1))</f>
        <v>11</v>
      </c>
      <c r="X21" s="51">
        <v>39.17</v>
      </c>
      <c r="Y21" s="5">
        <v>2</v>
      </c>
      <c r="Z21" s="31"/>
      <c r="AA21" s="31"/>
      <c r="AB21" s="38">
        <f t="shared" si="7"/>
        <v>49.17</v>
      </c>
      <c r="AC21" s="57">
        <f>IF(AB21="",Default_Rank_Score,RANK(AB21,AB$4:AB$33,1))</f>
        <v>13</v>
      </c>
      <c r="AD21" s="51">
        <v>35.29</v>
      </c>
      <c r="AE21" s="5">
        <v>1</v>
      </c>
      <c r="AF21" s="31"/>
      <c r="AG21" s="31"/>
      <c r="AH21" s="38">
        <f t="shared" si="8"/>
        <v>40.29</v>
      </c>
      <c r="AI21" s="57">
        <f>IF(AH21="",Default_Rank_Score,RANK(AH21,AH$4:AH$33,1))</f>
        <v>7</v>
      </c>
      <c r="AJ21" s="51">
        <v>49.97</v>
      </c>
      <c r="AK21" s="5">
        <v>1</v>
      </c>
      <c r="AL21" s="31"/>
      <c r="AM21" s="31"/>
      <c r="AN21" s="38">
        <f t="shared" si="9"/>
        <v>54.97</v>
      </c>
      <c r="AO21" s="11">
        <f>IF(AN21="",Default_Rank_Score,RANK(AN21,AN$4:AN$33,1))</f>
        <v>10</v>
      </c>
      <c r="AP21" s="11" t="e">
        <f>IF(#REF!="",Default_Rank_Score,RANK(#REF!,#REF!,1))</f>
        <v>#REF!</v>
      </c>
      <c r="AQ21" s="11" t="e">
        <f>IF(#REF!="",Default_Rank_Score,RANK(#REF!,#REF!,1))</f>
        <v>#REF!</v>
      </c>
    </row>
    <row r="22" spans="1:43" s="10" customFormat="1" x14ac:dyDescent="0.2">
      <c r="A22" s="61" t="s">
        <v>77</v>
      </c>
      <c r="B22" s="2"/>
      <c r="C22" s="1"/>
      <c r="D22" s="5">
        <v>2</v>
      </c>
      <c r="E22" s="6" t="s">
        <v>48</v>
      </c>
      <c r="F22" s="5"/>
      <c r="G22" s="66">
        <f t="shared" si="0"/>
        <v>24</v>
      </c>
      <c r="H22" s="66">
        <f t="shared" si="1"/>
        <v>94</v>
      </c>
      <c r="I22" s="66">
        <f t="shared" si="2"/>
        <v>1</v>
      </c>
      <c r="J22" s="66">
        <f t="shared" si="3"/>
        <v>9</v>
      </c>
      <c r="K22" s="67">
        <f t="shared" si="4"/>
        <v>509.90999999999997</v>
      </c>
      <c r="L22" s="51">
        <v>126.45</v>
      </c>
      <c r="M22" s="5">
        <v>1</v>
      </c>
      <c r="N22" s="31"/>
      <c r="O22" s="31">
        <v>1</v>
      </c>
      <c r="P22" s="38">
        <f t="shared" si="5"/>
        <v>121.44999999999999</v>
      </c>
      <c r="Q22" s="55">
        <f>IF(P22="",Default_Rank_Score,RANK(P22,P$4:P$33,1))</f>
        <v>24</v>
      </c>
      <c r="R22" s="51">
        <v>34.01</v>
      </c>
      <c r="S22" s="5">
        <v>2</v>
      </c>
      <c r="T22" s="31"/>
      <c r="U22" s="31"/>
      <c r="V22" s="38">
        <f t="shared" si="6"/>
        <v>44.01</v>
      </c>
      <c r="W22" s="57">
        <f>IF(V22="",Default_Rank_Score,RANK(V22,V$4:V$33,1))</f>
        <v>4</v>
      </c>
      <c r="X22" s="51">
        <v>68.11</v>
      </c>
      <c r="Y22" s="5">
        <v>1</v>
      </c>
      <c r="Z22" s="31"/>
      <c r="AA22" s="31"/>
      <c r="AB22" s="38">
        <f t="shared" si="7"/>
        <v>73.11</v>
      </c>
      <c r="AC22" s="57">
        <f>IF(AB22="",Default_Rank_Score,RANK(AB22,AB$4:AB$33,1))</f>
        <v>21</v>
      </c>
      <c r="AD22" s="51">
        <v>71.599999999999994</v>
      </c>
      <c r="AE22" s="5">
        <v>0</v>
      </c>
      <c r="AF22" s="31">
        <v>1</v>
      </c>
      <c r="AG22" s="31"/>
      <c r="AH22" s="38">
        <f t="shared" si="8"/>
        <v>81.599999999999994</v>
      </c>
      <c r="AI22" s="57">
        <f>IF(AH22="",Default_Rank_Score,RANK(AH22,AH$4:AH$33,1))</f>
        <v>20</v>
      </c>
      <c r="AJ22" s="51">
        <v>164.74</v>
      </c>
      <c r="AK22" s="5">
        <v>5</v>
      </c>
      <c r="AL22" s="31"/>
      <c r="AM22" s="31"/>
      <c r="AN22" s="38">
        <f t="shared" si="9"/>
        <v>189.74</v>
      </c>
      <c r="AO22" s="11">
        <f>IF(AN22="",Default_Rank_Score,RANK(AN22,AN$4:AN$33,1))</f>
        <v>25</v>
      </c>
      <c r="AP22" s="11" t="e">
        <f>IF(#REF!="",Default_Rank_Score,RANK(#REF!,#REF!,1))</f>
        <v>#REF!</v>
      </c>
      <c r="AQ22" s="11" t="e">
        <f>IF(#REF!="",Default_Rank_Score,RANK(#REF!,#REF!,1))</f>
        <v>#REF!</v>
      </c>
    </row>
    <row r="23" spans="1:43" s="10" customFormat="1" x14ac:dyDescent="0.2">
      <c r="A23" s="61" t="s">
        <v>82</v>
      </c>
      <c r="B23" s="2"/>
      <c r="C23" s="1"/>
      <c r="D23" s="5">
        <v>2</v>
      </c>
      <c r="E23" s="6" t="s">
        <v>57</v>
      </c>
      <c r="F23" s="5"/>
      <c r="G23" s="66">
        <f t="shared" si="0"/>
        <v>5</v>
      </c>
      <c r="H23" s="66">
        <f t="shared" si="1"/>
        <v>31</v>
      </c>
      <c r="I23" s="66">
        <f t="shared" si="2"/>
        <v>1</v>
      </c>
      <c r="J23" s="66">
        <f t="shared" si="3"/>
        <v>5</v>
      </c>
      <c r="K23" s="67">
        <f t="shared" si="4"/>
        <v>219.82999999999998</v>
      </c>
      <c r="L23" s="51">
        <v>41.72</v>
      </c>
      <c r="M23" s="5">
        <v>1</v>
      </c>
      <c r="N23" s="31"/>
      <c r="O23" s="31">
        <v>1</v>
      </c>
      <c r="P23" s="38">
        <f t="shared" si="5"/>
        <v>36.72</v>
      </c>
      <c r="Q23" s="55">
        <f>IF(P23="",Default_Rank_Score,RANK(P23,P$4:P$33,1))</f>
        <v>3</v>
      </c>
      <c r="R23" s="51">
        <v>55.46</v>
      </c>
      <c r="S23" s="5">
        <v>2</v>
      </c>
      <c r="T23" s="31"/>
      <c r="U23" s="31"/>
      <c r="V23" s="38">
        <f t="shared" si="6"/>
        <v>65.460000000000008</v>
      </c>
      <c r="W23" s="57">
        <f>IF(V23="",Default_Rank_Score,RANK(V23,V$4:V$33,1))</f>
        <v>12</v>
      </c>
      <c r="X23" s="51">
        <v>31</v>
      </c>
      <c r="Y23" s="5">
        <v>1</v>
      </c>
      <c r="Z23" s="31"/>
      <c r="AA23" s="31"/>
      <c r="AB23" s="38">
        <f t="shared" si="7"/>
        <v>36</v>
      </c>
      <c r="AC23" s="57">
        <f>IF(AB23="",Default_Rank_Score,RANK(AB23,AB$4:AB$33,1))</f>
        <v>7</v>
      </c>
      <c r="AD23" s="51">
        <v>33.14</v>
      </c>
      <c r="AE23" s="5">
        <v>0</v>
      </c>
      <c r="AF23" s="31"/>
      <c r="AG23" s="31"/>
      <c r="AH23" s="38">
        <f t="shared" si="8"/>
        <v>33.14</v>
      </c>
      <c r="AI23" s="57">
        <f>IF(AH23="",Default_Rank_Score,RANK(AH23,AH$4:AH$33,1))</f>
        <v>4</v>
      </c>
      <c r="AJ23" s="51">
        <v>43.51</v>
      </c>
      <c r="AK23" s="5">
        <v>1</v>
      </c>
      <c r="AL23" s="31"/>
      <c r="AM23" s="31"/>
      <c r="AN23" s="38">
        <f t="shared" si="9"/>
        <v>48.51</v>
      </c>
      <c r="AO23" s="11">
        <f>IF(AN23="",Default_Rank_Score,RANK(AN23,AN$4:AN$33,1))</f>
        <v>5</v>
      </c>
      <c r="AP23" s="11" t="e">
        <f>IF(#REF!="",Default_Rank_Score,RANK(#REF!,#REF!,1))</f>
        <v>#REF!</v>
      </c>
      <c r="AQ23" s="11" t="e">
        <f>IF(#REF!="",Default_Rank_Score,RANK(#REF!,#REF!,1))</f>
        <v>#REF!</v>
      </c>
    </row>
    <row r="24" spans="1:43" s="10" customFormat="1" x14ac:dyDescent="0.2">
      <c r="A24" s="61" t="s">
        <v>40</v>
      </c>
      <c r="B24" s="2"/>
      <c r="C24" s="1"/>
      <c r="D24" s="5">
        <v>1</v>
      </c>
      <c r="E24" s="6" t="s">
        <v>48</v>
      </c>
      <c r="F24" s="5"/>
      <c r="G24" s="66">
        <f t="shared" si="0"/>
        <v>17</v>
      </c>
      <c r="H24" s="66">
        <f t="shared" si="1"/>
        <v>87</v>
      </c>
      <c r="I24" s="66">
        <f t="shared" si="2"/>
        <v>0</v>
      </c>
      <c r="J24" s="66">
        <f t="shared" si="3"/>
        <v>12</v>
      </c>
      <c r="K24" s="67">
        <f t="shared" si="4"/>
        <v>364.60999999999996</v>
      </c>
      <c r="L24" s="51">
        <v>75.290000000000006</v>
      </c>
      <c r="M24" s="5">
        <v>4</v>
      </c>
      <c r="N24" s="31"/>
      <c r="O24" s="31">
        <v>0</v>
      </c>
      <c r="P24" s="38">
        <f t="shared" si="5"/>
        <v>95.29</v>
      </c>
      <c r="Q24" s="55">
        <f>IF(P24="",Default_Rank_Score,RANK(P24,P$4:P$33,1))</f>
        <v>20</v>
      </c>
      <c r="R24" s="51">
        <v>56.97</v>
      </c>
      <c r="S24" s="5">
        <v>3</v>
      </c>
      <c r="T24" s="31"/>
      <c r="U24" s="31"/>
      <c r="V24" s="38">
        <f t="shared" si="6"/>
        <v>71.97</v>
      </c>
      <c r="W24" s="57">
        <f>IF(V24="",Default_Rank_Score,RANK(V24,V$4:V$33,1))</f>
        <v>15</v>
      </c>
      <c r="X24" s="51">
        <v>50.4</v>
      </c>
      <c r="Y24" s="5">
        <v>1</v>
      </c>
      <c r="Z24" s="31"/>
      <c r="AA24" s="31"/>
      <c r="AB24" s="38">
        <f t="shared" si="7"/>
        <v>55.4</v>
      </c>
      <c r="AC24" s="57">
        <f>IF(AB24="",Default_Rank_Score,RANK(AB24,AB$4:AB$33,1))</f>
        <v>17</v>
      </c>
      <c r="AD24" s="51">
        <v>56.12</v>
      </c>
      <c r="AE24" s="5">
        <v>3</v>
      </c>
      <c r="AF24" s="31"/>
      <c r="AG24" s="31"/>
      <c r="AH24" s="38">
        <f t="shared" si="8"/>
        <v>71.12</v>
      </c>
      <c r="AI24" s="57">
        <f>IF(AH24="",Default_Rank_Score,RANK(AH24,AH$4:AH$33,1))</f>
        <v>19</v>
      </c>
      <c r="AJ24" s="51">
        <v>65.83</v>
      </c>
      <c r="AK24" s="5">
        <v>1</v>
      </c>
      <c r="AL24" s="31"/>
      <c r="AM24" s="31"/>
      <c r="AN24" s="38">
        <f t="shared" si="9"/>
        <v>70.83</v>
      </c>
      <c r="AO24" s="11">
        <f>IF(AN24="",Default_Rank_Score,RANK(AN24,AN$4:AN$33,1))</f>
        <v>16</v>
      </c>
      <c r="AP24" s="11" t="e">
        <f>IF(#REF!="",Default_Rank_Score,RANK(#REF!,#REF!,1))</f>
        <v>#REF!</v>
      </c>
      <c r="AQ24" s="11" t="e">
        <f>IF(#REF!="",Default_Rank_Score,RANK(#REF!,#REF!,1))</f>
        <v>#REF!</v>
      </c>
    </row>
    <row r="25" spans="1:43" s="10" customFormat="1" x14ac:dyDescent="0.2">
      <c r="A25" s="61" t="s">
        <v>41</v>
      </c>
      <c r="B25" s="2"/>
      <c r="C25" s="1"/>
      <c r="D25" s="5">
        <v>1</v>
      </c>
      <c r="E25" s="6" t="s">
        <v>54</v>
      </c>
      <c r="F25" s="5"/>
      <c r="G25" s="66">
        <f t="shared" si="0"/>
        <v>11</v>
      </c>
      <c r="H25" s="66">
        <f t="shared" si="1"/>
        <v>54</v>
      </c>
      <c r="I25" s="66">
        <f t="shared" si="2"/>
        <v>0</v>
      </c>
      <c r="J25" s="66">
        <f t="shared" si="3"/>
        <v>11</v>
      </c>
      <c r="K25" s="67">
        <f t="shared" si="4"/>
        <v>270.95</v>
      </c>
      <c r="L25" s="51">
        <v>44.79</v>
      </c>
      <c r="M25" s="5">
        <v>3</v>
      </c>
      <c r="N25" s="31"/>
      <c r="O25" s="31">
        <v>1</v>
      </c>
      <c r="P25" s="38">
        <f t="shared" si="5"/>
        <v>49.79</v>
      </c>
      <c r="Q25" s="55">
        <f>IF(P25="",Default_Rank_Score,RANK(P25,P$4:P$33,1))</f>
        <v>6</v>
      </c>
      <c r="R25" s="51">
        <v>54.35</v>
      </c>
      <c r="S25" s="5">
        <v>3</v>
      </c>
      <c r="T25" s="31"/>
      <c r="U25" s="31"/>
      <c r="V25" s="38">
        <f t="shared" si="6"/>
        <v>69.349999999999994</v>
      </c>
      <c r="W25" s="57">
        <f>IF(V25="",Default_Rank_Score,RANK(V25,V$4:V$33,1))</f>
        <v>14</v>
      </c>
      <c r="X25" s="51">
        <v>33.92</v>
      </c>
      <c r="Y25" s="5">
        <v>1</v>
      </c>
      <c r="Z25" s="31"/>
      <c r="AA25" s="31"/>
      <c r="AB25" s="38">
        <f t="shared" si="7"/>
        <v>38.92</v>
      </c>
      <c r="AC25" s="57">
        <f>IF(AB25="",Default_Rank_Score,RANK(AB25,AB$4:AB$33,1))</f>
        <v>10</v>
      </c>
      <c r="AD25" s="51">
        <v>39.56</v>
      </c>
      <c r="AE25" s="5">
        <v>2</v>
      </c>
      <c r="AF25" s="31"/>
      <c r="AG25" s="31"/>
      <c r="AH25" s="38">
        <f t="shared" si="8"/>
        <v>49.56</v>
      </c>
      <c r="AI25" s="57">
        <f>IF(AH25="",Default_Rank_Score,RANK(AH25,AH$4:AH$33,1))</f>
        <v>10</v>
      </c>
      <c r="AJ25" s="51">
        <v>53.33</v>
      </c>
      <c r="AK25" s="5">
        <v>2</v>
      </c>
      <c r="AL25" s="31"/>
      <c r="AM25" s="31"/>
      <c r="AN25" s="38">
        <f t="shared" si="9"/>
        <v>63.33</v>
      </c>
      <c r="AO25" s="11">
        <f>IF(AN25="",Default_Rank_Score,RANK(AN25,AN$4:AN$33,1))</f>
        <v>14</v>
      </c>
      <c r="AP25" s="11" t="e">
        <f>IF(#REF!="",Default_Rank_Score,RANK(#REF!,#REF!,1))</f>
        <v>#REF!</v>
      </c>
      <c r="AQ25" s="11" t="e">
        <f>IF(#REF!="",Default_Rank_Score,RANK(#REF!,#REF!,1))</f>
        <v>#REF!</v>
      </c>
    </row>
    <row r="26" spans="1:43" s="10" customFormat="1" x14ac:dyDescent="0.2">
      <c r="A26" s="61" t="s">
        <v>46</v>
      </c>
      <c r="B26" s="2"/>
      <c r="C26" s="1"/>
      <c r="D26" s="5">
        <v>1</v>
      </c>
      <c r="E26" s="6" t="s">
        <v>56</v>
      </c>
      <c r="F26" s="5"/>
      <c r="G26" s="66">
        <f t="shared" si="0"/>
        <v>16</v>
      </c>
      <c r="H26" s="66">
        <f t="shared" si="1"/>
        <v>92</v>
      </c>
      <c r="I26" s="66">
        <f t="shared" si="2"/>
        <v>0</v>
      </c>
      <c r="J26" s="66">
        <f t="shared" si="3"/>
        <v>10</v>
      </c>
      <c r="K26" s="67">
        <f t="shared" si="4"/>
        <v>364.38000000000005</v>
      </c>
      <c r="L26" s="51">
        <v>76.849999999999994</v>
      </c>
      <c r="M26" s="5">
        <v>2</v>
      </c>
      <c r="N26" s="31">
        <v>1</v>
      </c>
      <c r="O26" s="31">
        <v>1</v>
      </c>
      <c r="P26" s="38">
        <f t="shared" si="5"/>
        <v>86.85</v>
      </c>
      <c r="Q26" s="55">
        <f>IF(P26="",Default_Rank_Score,RANK(P26,P$4:P$33,1))</f>
        <v>18</v>
      </c>
      <c r="R26" s="51">
        <v>68.58</v>
      </c>
      <c r="S26" s="5">
        <v>3</v>
      </c>
      <c r="T26" s="31"/>
      <c r="U26" s="31"/>
      <c r="V26" s="38">
        <f t="shared" si="6"/>
        <v>83.58</v>
      </c>
      <c r="W26" s="57">
        <f>IF(V26="",Default_Rank_Score,RANK(V26,V$4:V$33,1))</f>
        <v>21</v>
      </c>
      <c r="X26" s="51">
        <v>48.74</v>
      </c>
      <c r="Y26" s="68">
        <v>1</v>
      </c>
      <c r="Z26" s="31"/>
      <c r="AA26" s="31"/>
      <c r="AB26" s="38">
        <f t="shared" si="7"/>
        <v>53.74</v>
      </c>
      <c r="AC26" s="57">
        <f>IF(AB26="",Default_Rank_Score,RANK(AB26,AB$4:AB$33,1))</f>
        <v>16</v>
      </c>
      <c r="AD26" s="51">
        <v>51.79</v>
      </c>
      <c r="AE26" s="5">
        <v>2</v>
      </c>
      <c r="AF26" s="31"/>
      <c r="AG26" s="31"/>
      <c r="AH26" s="38">
        <f t="shared" si="8"/>
        <v>61.79</v>
      </c>
      <c r="AI26" s="57">
        <f>IF(AH26="",Default_Rank_Score,RANK(AH26,AH$4:AH$33,1))</f>
        <v>16</v>
      </c>
      <c r="AJ26" s="51">
        <v>68.42</v>
      </c>
      <c r="AK26" s="5">
        <v>2</v>
      </c>
      <c r="AL26" s="31"/>
      <c r="AM26" s="31"/>
      <c r="AN26" s="38">
        <f t="shared" si="9"/>
        <v>78.42</v>
      </c>
      <c r="AO26" s="11">
        <f>IF(AN26="",Default_Rank_Score,RANK(AN26,AN$4:AN$33,1))</f>
        <v>21</v>
      </c>
      <c r="AP26" s="11" t="e">
        <f>IF(#REF!="",Default_Rank_Score,RANK(#REF!,#REF!,1))</f>
        <v>#REF!</v>
      </c>
      <c r="AQ26" s="11" t="e">
        <f>IF(#REF!="",Default_Rank_Score,RANK(#REF!,#REF!,1))</f>
        <v>#REF!</v>
      </c>
    </row>
    <row r="27" spans="1:43" s="10" customFormat="1" x14ac:dyDescent="0.2">
      <c r="A27" s="61" t="s">
        <v>60</v>
      </c>
      <c r="B27" s="2"/>
      <c r="C27" s="1"/>
      <c r="D27" s="5">
        <v>1</v>
      </c>
      <c r="E27" s="6" t="s">
        <v>67</v>
      </c>
      <c r="F27" s="5"/>
      <c r="G27" s="66">
        <f t="shared" si="0"/>
        <v>28</v>
      </c>
      <c r="H27" s="66">
        <f t="shared" si="1"/>
        <v>123</v>
      </c>
      <c r="I27" s="66">
        <f t="shared" si="2"/>
        <v>0</v>
      </c>
      <c r="J27" s="66">
        <f t="shared" si="3"/>
        <v>78</v>
      </c>
      <c r="K27" s="67">
        <f t="shared" si="4"/>
        <v>3174.24</v>
      </c>
      <c r="L27" s="51">
        <v>82.5</v>
      </c>
      <c r="M27" s="5">
        <v>4</v>
      </c>
      <c r="N27" s="31"/>
      <c r="O27" s="31">
        <v>1</v>
      </c>
      <c r="P27" s="38">
        <f t="shared" si="5"/>
        <v>92.5</v>
      </c>
      <c r="Q27" s="55">
        <f>IF(P27="",Default_Rank_Score,RANK(P27,P$4:P$33,1))</f>
        <v>19</v>
      </c>
      <c r="R27" s="51">
        <v>64.739999999999995</v>
      </c>
      <c r="S27" s="5">
        <v>4</v>
      </c>
      <c r="T27" s="31"/>
      <c r="U27" s="31"/>
      <c r="V27" s="38">
        <f t="shared" si="6"/>
        <v>84.74</v>
      </c>
      <c r="W27" s="57">
        <f>IF(V27="",Default_Rank_Score,RANK(V27,V$4:V$33,1))</f>
        <v>22</v>
      </c>
      <c r="X27" s="72" t="s">
        <v>69</v>
      </c>
      <c r="Y27" s="5">
        <v>22</v>
      </c>
      <c r="Z27" s="31"/>
      <c r="AA27" s="31"/>
      <c r="AB27" s="38">
        <f t="shared" si="7"/>
        <v>999</v>
      </c>
      <c r="AC27" s="57">
        <f>IF(AB27="",Default_Rank_Score,RANK(AB27,AB$4:AB$33,1))</f>
        <v>28</v>
      </c>
      <c r="AD27" s="72" t="s">
        <v>69</v>
      </c>
      <c r="AE27" s="5">
        <v>22</v>
      </c>
      <c r="AF27" s="31"/>
      <c r="AG27" s="31"/>
      <c r="AH27" s="38">
        <f t="shared" si="8"/>
        <v>999</v>
      </c>
      <c r="AI27" s="57">
        <f>IF(AH27="",Default_Rank_Score,RANK(AH27,AH$4:AH$33,1))</f>
        <v>27</v>
      </c>
      <c r="AJ27" s="72" t="s">
        <v>69</v>
      </c>
      <c r="AK27" s="5">
        <v>26</v>
      </c>
      <c r="AL27" s="31"/>
      <c r="AM27" s="31"/>
      <c r="AN27" s="38">
        <f t="shared" si="9"/>
        <v>999</v>
      </c>
      <c r="AO27" s="11">
        <f>IF(AN27="",Default_Rank_Score,RANK(AN27,AN$4:AN$33,1))</f>
        <v>27</v>
      </c>
      <c r="AP27" s="11" t="e">
        <f>IF(#REF!="",Default_Rank_Score,RANK(#REF!,#REF!,1))</f>
        <v>#REF!</v>
      </c>
      <c r="AQ27" s="11" t="e">
        <f>IF(#REF!="",Default_Rank_Score,RANK(#REF!,#REF!,1))</f>
        <v>#REF!</v>
      </c>
    </row>
    <row r="28" spans="1:43" s="10" customFormat="1" x14ac:dyDescent="0.2">
      <c r="A28" s="61" t="s">
        <v>62</v>
      </c>
      <c r="B28" s="2"/>
      <c r="C28" s="1"/>
      <c r="D28" s="5">
        <v>1</v>
      </c>
      <c r="E28" s="6" t="s">
        <v>68</v>
      </c>
      <c r="F28" s="5"/>
      <c r="G28" s="66">
        <f t="shared" si="0"/>
        <v>27</v>
      </c>
      <c r="H28" s="66">
        <f t="shared" si="1"/>
        <v>134</v>
      </c>
      <c r="I28" s="66">
        <f t="shared" si="2"/>
        <v>0</v>
      </c>
      <c r="J28" s="66">
        <f t="shared" si="3"/>
        <v>62</v>
      </c>
      <c r="K28" s="67">
        <f t="shared" si="4"/>
        <v>2490.5100000000002</v>
      </c>
      <c r="L28" s="51">
        <v>207.66</v>
      </c>
      <c r="M28" s="5">
        <v>3</v>
      </c>
      <c r="N28" s="31"/>
      <c r="O28" s="31">
        <v>1</v>
      </c>
      <c r="P28" s="38">
        <f t="shared" si="5"/>
        <v>212.66</v>
      </c>
      <c r="Q28" s="55">
        <f>IF(P28="",Default_Rank_Score,RANK(P28,P$4:P$33,1))</f>
        <v>28</v>
      </c>
      <c r="R28" s="51">
        <v>112.11</v>
      </c>
      <c r="S28" s="5">
        <v>3</v>
      </c>
      <c r="T28" s="31">
        <v>1</v>
      </c>
      <c r="U28" s="31"/>
      <c r="V28" s="38">
        <f t="shared" si="6"/>
        <v>137.11000000000001</v>
      </c>
      <c r="W28" s="57">
        <f>IF(V28="",Default_Rank_Score,RANK(V28,V$4:V$33,1))</f>
        <v>26</v>
      </c>
      <c r="X28" s="51">
        <v>102.74</v>
      </c>
      <c r="Y28" s="5">
        <v>8</v>
      </c>
      <c r="Z28" s="31"/>
      <c r="AA28" s="31"/>
      <c r="AB28" s="38">
        <f t="shared" si="7"/>
        <v>142.74</v>
      </c>
      <c r="AC28" s="57">
        <f>IF(AB28="",Default_Rank_Score,RANK(AB28,AB$4:AB$33,1))</f>
        <v>26</v>
      </c>
      <c r="AD28" s="72" t="s">
        <v>69</v>
      </c>
      <c r="AE28" s="5">
        <v>22</v>
      </c>
      <c r="AF28" s="31"/>
      <c r="AG28" s="31"/>
      <c r="AH28" s="38">
        <f t="shared" si="8"/>
        <v>999</v>
      </c>
      <c r="AI28" s="57">
        <f>IF(AH28="",Default_Rank_Score,RANK(AH28,AH$4:AH$33,1))</f>
        <v>27</v>
      </c>
      <c r="AJ28" s="72" t="s">
        <v>69</v>
      </c>
      <c r="AK28" s="5">
        <v>26</v>
      </c>
      <c r="AL28" s="31"/>
      <c r="AM28" s="31"/>
      <c r="AN28" s="38">
        <f t="shared" si="9"/>
        <v>999</v>
      </c>
      <c r="AO28" s="11">
        <f>IF(AN28="",Default_Rank_Score,RANK(AN28,AN$4:AN$33,1))</f>
        <v>27</v>
      </c>
      <c r="AP28" s="11" t="e">
        <f>IF(#REF!="",Default_Rank_Score,RANK(#REF!,#REF!,1))</f>
        <v>#REF!</v>
      </c>
      <c r="AQ28" s="11" t="e">
        <f>IF(#REF!="",Default_Rank_Score,RANK(#REF!,#REF!,1))</f>
        <v>#REF!</v>
      </c>
    </row>
    <row r="29" spans="1:43" s="10" customFormat="1" x14ac:dyDescent="0.2">
      <c r="A29" s="61" t="s">
        <v>64</v>
      </c>
      <c r="B29" s="2"/>
      <c r="C29" s="1"/>
      <c r="D29" s="5">
        <v>1</v>
      </c>
      <c r="E29" s="6" t="s">
        <v>55</v>
      </c>
      <c r="F29" s="5"/>
      <c r="G29" s="66">
        <f t="shared" si="0"/>
        <v>10</v>
      </c>
      <c r="H29" s="66">
        <f t="shared" si="1"/>
        <v>48</v>
      </c>
      <c r="I29" s="66">
        <f t="shared" si="2"/>
        <v>0</v>
      </c>
      <c r="J29" s="66">
        <f t="shared" si="3"/>
        <v>13</v>
      </c>
      <c r="K29" s="67">
        <f t="shared" si="4"/>
        <v>261.38</v>
      </c>
      <c r="L29" s="51">
        <v>62.53</v>
      </c>
      <c r="M29" s="68">
        <v>3</v>
      </c>
      <c r="N29" s="31"/>
      <c r="O29" s="31">
        <v>0</v>
      </c>
      <c r="P29" s="38">
        <f t="shared" si="5"/>
        <v>77.53</v>
      </c>
      <c r="Q29" s="55">
        <f>IF(P29="",Default_Rank_Score,RANK(P29,P$4:P$33,1))</f>
        <v>16</v>
      </c>
      <c r="R29" s="51">
        <v>44.01</v>
      </c>
      <c r="S29" s="5">
        <v>2</v>
      </c>
      <c r="T29" s="31"/>
      <c r="U29" s="31"/>
      <c r="V29" s="38">
        <f t="shared" si="6"/>
        <v>54.01</v>
      </c>
      <c r="W29" s="57">
        <f>IF(V29="",Default_Rank_Score,RANK(V29,V$4:V$33,1))</f>
        <v>8</v>
      </c>
      <c r="X29" s="51">
        <v>23.19</v>
      </c>
      <c r="Y29" s="5">
        <v>1</v>
      </c>
      <c r="Z29" s="31"/>
      <c r="AA29" s="31"/>
      <c r="AB29" s="38">
        <f t="shared" si="7"/>
        <v>28.19</v>
      </c>
      <c r="AC29" s="57">
        <f>IF(AB29="",Default_Rank_Score,RANK(AB29,AB$4:AB$33,1))</f>
        <v>5</v>
      </c>
      <c r="AD29" s="51">
        <v>33.46</v>
      </c>
      <c r="AE29" s="5">
        <v>2</v>
      </c>
      <c r="AF29" s="31"/>
      <c r="AG29" s="31"/>
      <c r="AH29" s="38">
        <f t="shared" si="8"/>
        <v>43.46</v>
      </c>
      <c r="AI29" s="57">
        <f>IF(AH29="",Default_Rank_Score,RANK(AH29,AH$4:AH$33,1))</f>
        <v>8</v>
      </c>
      <c r="AJ29" s="51">
        <v>33.19</v>
      </c>
      <c r="AK29" s="5">
        <v>5</v>
      </c>
      <c r="AL29" s="31"/>
      <c r="AM29" s="31"/>
      <c r="AN29" s="38">
        <f t="shared" si="9"/>
        <v>58.19</v>
      </c>
      <c r="AO29" s="11">
        <f>IF(AN29="",Default_Rank_Score,RANK(AN29,AN$4:AN$33,1))</f>
        <v>11</v>
      </c>
      <c r="AP29" s="11" t="e">
        <f>IF(#REF!="",Default_Rank_Score,RANK(#REF!,#REF!,1))</f>
        <v>#REF!</v>
      </c>
      <c r="AQ29" s="11" t="e">
        <f>IF(#REF!="",Default_Rank_Score,RANK(#REF!,#REF!,1))</f>
        <v>#REF!</v>
      </c>
    </row>
    <row r="30" spans="1:43" s="10" customFormat="1" x14ac:dyDescent="0.2">
      <c r="A30" s="61" t="s">
        <v>72</v>
      </c>
      <c r="B30" s="2"/>
      <c r="C30" s="1"/>
      <c r="D30" s="5">
        <v>2</v>
      </c>
      <c r="E30" s="6" t="s">
        <v>48</v>
      </c>
      <c r="F30" s="5"/>
      <c r="G30" s="66">
        <f t="shared" si="0"/>
        <v>22</v>
      </c>
      <c r="H30" s="66">
        <f t="shared" si="1"/>
        <v>106</v>
      </c>
      <c r="I30" s="66">
        <f t="shared" si="2"/>
        <v>0</v>
      </c>
      <c r="J30" s="66">
        <f t="shared" si="3"/>
        <v>19</v>
      </c>
      <c r="K30" s="67">
        <f t="shared" si="4"/>
        <v>448.78000000000003</v>
      </c>
      <c r="L30" s="51">
        <v>97.14</v>
      </c>
      <c r="M30" s="5">
        <v>7</v>
      </c>
      <c r="N30" s="31"/>
      <c r="O30" s="31">
        <v>0</v>
      </c>
      <c r="P30" s="38">
        <f t="shared" si="5"/>
        <v>132.13999999999999</v>
      </c>
      <c r="Q30" s="55">
        <f>IF(P30="",Default_Rank_Score,RANK(P30,P$4:P$33,1))</f>
        <v>25</v>
      </c>
      <c r="R30" s="51">
        <v>64.48</v>
      </c>
      <c r="S30" s="5">
        <v>2</v>
      </c>
      <c r="T30" s="31"/>
      <c r="U30" s="31"/>
      <c r="V30" s="38">
        <f t="shared" si="6"/>
        <v>74.48</v>
      </c>
      <c r="W30" s="57">
        <f>IF(V30="",Default_Rank_Score,RANK(V30,V$4:V$33,1))</f>
        <v>18</v>
      </c>
      <c r="X30" s="51">
        <v>54.09</v>
      </c>
      <c r="Y30" s="5">
        <v>5</v>
      </c>
      <c r="Z30" s="31"/>
      <c r="AA30" s="31"/>
      <c r="AB30" s="38">
        <f t="shared" si="7"/>
        <v>79.09</v>
      </c>
      <c r="AC30" s="57">
        <f>IF(AB30="",Default_Rank_Score,RANK(AB30,AB$4:AB$33,1))</f>
        <v>24</v>
      </c>
      <c r="AD30" s="51">
        <v>70.77</v>
      </c>
      <c r="AE30" s="5">
        <v>4</v>
      </c>
      <c r="AF30" s="31"/>
      <c r="AG30" s="31"/>
      <c r="AH30" s="38">
        <f t="shared" si="8"/>
        <v>90.77</v>
      </c>
      <c r="AI30" s="57">
        <f>IF(AH30="",Default_Rank_Score,RANK(AH30,AH$4:AH$33,1))</f>
        <v>22</v>
      </c>
      <c r="AJ30" s="51">
        <v>67.3</v>
      </c>
      <c r="AK30" s="5">
        <v>1</v>
      </c>
      <c r="AL30" s="31"/>
      <c r="AM30" s="31"/>
      <c r="AN30" s="38">
        <f t="shared" si="9"/>
        <v>72.3</v>
      </c>
      <c r="AO30" s="11">
        <f>IF(AN30="",Default_Rank_Score,RANK(AN30,AN$4:AN$33,1))</f>
        <v>17</v>
      </c>
      <c r="AP30" s="11" t="e">
        <f>IF(#REF!="",Default_Rank_Score,RANK(#REF!,#REF!,1))</f>
        <v>#REF!</v>
      </c>
      <c r="AQ30" s="11" t="e">
        <f>IF(#REF!="",Default_Rank_Score,RANK(#REF!,#REF!,1))</f>
        <v>#REF!</v>
      </c>
    </row>
    <row r="31" spans="1:43" s="10" customFormat="1" x14ac:dyDescent="0.2">
      <c r="A31" s="61" t="s">
        <v>73</v>
      </c>
      <c r="B31" s="2"/>
      <c r="C31" s="1"/>
      <c r="D31" s="5">
        <v>2</v>
      </c>
      <c r="E31" s="6" t="s">
        <v>79</v>
      </c>
      <c r="F31" s="5"/>
      <c r="G31" s="66">
        <f t="shared" si="0"/>
        <v>26</v>
      </c>
      <c r="H31" s="66">
        <f t="shared" si="1"/>
        <v>134</v>
      </c>
      <c r="I31" s="66">
        <f t="shared" si="2"/>
        <v>0</v>
      </c>
      <c r="J31" s="66">
        <f t="shared" si="3"/>
        <v>15</v>
      </c>
      <c r="K31" s="67">
        <f t="shared" si="4"/>
        <v>921.07999999999993</v>
      </c>
      <c r="L31" s="51">
        <v>181.42</v>
      </c>
      <c r="M31" s="5">
        <v>3</v>
      </c>
      <c r="N31" s="31"/>
      <c r="O31" s="31">
        <v>1</v>
      </c>
      <c r="P31" s="38">
        <f t="shared" si="5"/>
        <v>186.42</v>
      </c>
      <c r="Q31" s="55">
        <f>IF(P31="",Default_Rank_Score,RANK(P31,P$4:P$33,1))</f>
        <v>27</v>
      </c>
      <c r="R31" s="51">
        <v>163.41999999999999</v>
      </c>
      <c r="S31" s="5">
        <v>4</v>
      </c>
      <c r="T31" s="31"/>
      <c r="U31" s="31"/>
      <c r="V31" s="38">
        <f t="shared" si="6"/>
        <v>183.42</v>
      </c>
      <c r="W31" s="57">
        <f>IF(V31="",Default_Rank_Score,RANK(V31,V$4:V$33,1))</f>
        <v>28</v>
      </c>
      <c r="X31" s="51">
        <v>150.1</v>
      </c>
      <c r="Y31" s="5">
        <v>3</v>
      </c>
      <c r="Z31" s="31"/>
      <c r="AA31" s="31"/>
      <c r="AB31" s="38">
        <f t="shared" si="7"/>
        <v>165.1</v>
      </c>
      <c r="AC31" s="57">
        <f>IF(AB31="",Default_Rank_Score,RANK(AB31,AB$4:AB$33,1))</f>
        <v>27</v>
      </c>
      <c r="AD31" s="51">
        <v>174.07</v>
      </c>
      <c r="AE31" s="5">
        <v>3</v>
      </c>
      <c r="AF31" s="31"/>
      <c r="AG31" s="31"/>
      <c r="AH31" s="38">
        <f t="shared" si="8"/>
        <v>189.07</v>
      </c>
      <c r="AI31" s="57">
        <f>IF(AH31="",Default_Rank_Score,RANK(AH31,AH$4:AH$33,1))</f>
        <v>26</v>
      </c>
      <c r="AJ31" s="51">
        <v>187.07</v>
      </c>
      <c r="AK31" s="5">
        <v>2</v>
      </c>
      <c r="AL31" s="31"/>
      <c r="AM31" s="31"/>
      <c r="AN31" s="38">
        <f t="shared" si="9"/>
        <v>197.07</v>
      </c>
      <c r="AO31" s="11">
        <f>IF(AN31="",Default_Rank_Score,RANK(AN31,AN$4:AN$33,1))</f>
        <v>26</v>
      </c>
      <c r="AP31" s="11" t="e">
        <f>IF(#REF!="",Default_Rank_Score,RANK(#REF!,#REF!,1))</f>
        <v>#REF!</v>
      </c>
      <c r="AQ31" s="11" t="e">
        <f>IF(#REF!="",Default_Rank_Score,RANK(#REF!,#REF!,1))</f>
        <v>#REF!</v>
      </c>
    </row>
    <row r="32" spans="1:43" s="10" customFormat="1" x14ac:dyDescent="0.2">
      <c r="A32" s="61" t="s">
        <v>83</v>
      </c>
      <c r="B32" s="2"/>
      <c r="C32" s="1"/>
      <c r="D32" s="5">
        <v>2</v>
      </c>
      <c r="E32" s="6" t="s">
        <v>86</v>
      </c>
      <c r="F32" s="5"/>
      <c r="G32" s="66">
        <f t="shared" si="0"/>
        <v>25</v>
      </c>
      <c r="H32" s="66">
        <f t="shared" si="1"/>
        <v>124</v>
      </c>
      <c r="I32" s="66">
        <f t="shared" si="2"/>
        <v>0</v>
      </c>
      <c r="J32" s="66">
        <f t="shared" si="3"/>
        <v>17</v>
      </c>
      <c r="K32" s="67">
        <f t="shared" si="4"/>
        <v>649.08000000000004</v>
      </c>
      <c r="L32" s="51">
        <v>114.19</v>
      </c>
      <c r="M32" s="5">
        <v>7</v>
      </c>
      <c r="N32" s="31">
        <v>1</v>
      </c>
      <c r="O32" s="31">
        <v>1</v>
      </c>
      <c r="P32" s="38">
        <f t="shared" si="5"/>
        <v>149.19</v>
      </c>
      <c r="Q32" s="55">
        <f>IF(P32="",Default_Rank_Score,RANK(P32,P$4:P$33,1))</f>
        <v>26</v>
      </c>
      <c r="R32" s="51">
        <v>147.80000000000001</v>
      </c>
      <c r="S32" s="5">
        <v>4</v>
      </c>
      <c r="T32" s="31">
        <v>1</v>
      </c>
      <c r="U32" s="31"/>
      <c r="V32" s="38">
        <f t="shared" si="6"/>
        <v>177.8</v>
      </c>
      <c r="W32" s="57">
        <f>IF(V32="",Default_Rank_Score,RANK(V32,V$4:V$33,1))</f>
        <v>27</v>
      </c>
      <c r="X32" s="51">
        <v>61.75</v>
      </c>
      <c r="Y32" s="5">
        <v>3</v>
      </c>
      <c r="Z32" s="31"/>
      <c r="AA32" s="31"/>
      <c r="AB32" s="38">
        <f t="shared" si="7"/>
        <v>76.75</v>
      </c>
      <c r="AC32" s="57">
        <f>IF(AB32="",Default_Rank_Score,RANK(AB32,AB$4:AB$33,1))</f>
        <v>23</v>
      </c>
      <c r="AD32" s="51">
        <v>103.68</v>
      </c>
      <c r="AE32" s="5">
        <v>2</v>
      </c>
      <c r="AF32" s="31"/>
      <c r="AG32" s="31"/>
      <c r="AH32" s="38">
        <f t="shared" si="8"/>
        <v>113.68</v>
      </c>
      <c r="AI32" s="57">
        <f>IF(AH32="",Default_Rank_Score,RANK(AH32,AH$4:AH$33,1))</f>
        <v>24</v>
      </c>
      <c r="AJ32" s="51">
        <v>126.66</v>
      </c>
      <c r="AK32" s="5">
        <v>1</v>
      </c>
      <c r="AL32" s="31"/>
      <c r="AM32" s="31"/>
      <c r="AN32" s="38">
        <f t="shared" si="9"/>
        <v>131.66</v>
      </c>
      <c r="AO32" s="11">
        <f>IF(AN32="",Default_Rank_Score,RANK(AN32,AN$4:AN$33,1))</f>
        <v>24</v>
      </c>
      <c r="AP32" s="11" t="e">
        <f>IF(#REF!="",Default_Rank_Score,RANK(#REF!,#REF!,1))</f>
        <v>#REF!</v>
      </c>
      <c r="AQ32" s="11" t="e">
        <f>IF(#REF!="",Default_Rank_Score,RANK(#REF!,#REF!,1))</f>
        <v>#REF!</v>
      </c>
    </row>
    <row r="33" spans="1:43" s="26" customFormat="1" ht="13.5" thickBot="1" x14ac:dyDescent="0.25">
      <c r="A33" s="39" t="s">
        <v>26</v>
      </c>
      <c r="B33" s="40"/>
      <c r="C33" s="40"/>
      <c r="D33" s="42"/>
      <c r="E33" s="41"/>
      <c r="F33" s="42"/>
      <c r="G33" s="43"/>
      <c r="H33" s="43"/>
      <c r="I33" s="43"/>
      <c r="J33" s="43"/>
      <c r="K33" s="46"/>
      <c r="L33" s="52"/>
      <c r="M33" s="43"/>
      <c r="N33" s="43"/>
      <c r="O33" s="43"/>
      <c r="P33" s="44"/>
      <c r="Q33" s="56"/>
      <c r="R33" s="52"/>
      <c r="S33" s="43"/>
      <c r="T33" s="43"/>
      <c r="U33" s="43"/>
      <c r="V33" s="44"/>
      <c r="W33" s="56"/>
      <c r="X33" s="52"/>
      <c r="Y33" s="43"/>
      <c r="Z33" s="43"/>
      <c r="AA33" s="43"/>
      <c r="AB33" s="44"/>
      <c r="AC33" s="56"/>
      <c r="AD33" s="52"/>
      <c r="AE33" s="43"/>
      <c r="AF33" s="43"/>
      <c r="AG33" s="43"/>
      <c r="AH33" s="44"/>
      <c r="AI33" s="56"/>
      <c r="AJ33" s="52"/>
      <c r="AK33" s="43"/>
      <c r="AL33" s="43"/>
      <c r="AM33" s="43"/>
      <c r="AN33" s="44"/>
      <c r="AO33" s="25"/>
      <c r="AP33" s="25"/>
      <c r="AQ33" s="25"/>
    </row>
    <row r="34" spans="1:43" s="16" customFormat="1" x14ac:dyDescent="0.2">
      <c r="A34" s="16" t="s">
        <v>27</v>
      </c>
      <c r="D34" s="4"/>
      <c r="E34" s="12"/>
      <c r="F34" s="4"/>
      <c r="G34" s="14"/>
      <c r="H34" s="14"/>
      <c r="I34" s="14"/>
      <c r="J34" s="14"/>
      <c r="K34" s="14"/>
      <c r="L34" s="15">
        <v>200</v>
      </c>
      <c r="M34" s="14"/>
      <c r="N34" s="14"/>
      <c r="O34" s="14"/>
      <c r="P34" s="15"/>
      <c r="Q34" s="14"/>
      <c r="R34" s="15">
        <v>200</v>
      </c>
      <c r="S34" s="14"/>
      <c r="T34" s="14"/>
      <c r="U34" s="14"/>
      <c r="V34" s="15"/>
      <c r="W34" s="14"/>
      <c r="X34" s="15">
        <v>200</v>
      </c>
      <c r="Y34" s="14"/>
      <c r="Z34" s="14"/>
      <c r="AA34" s="14"/>
      <c r="AB34" s="15"/>
      <c r="AC34" s="14"/>
      <c r="AD34" s="15">
        <v>200</v>
      </c>
      <c r="AE34" s="14"/>
      <c r="AF34" s="14"/>
      <c r="AG34" s="14"/>
      <c r="AH34" s="15"/>
      <c r="AI34" s="14"/>
      <c r="AJ34" s="15">
        <v>200</v>
      </c>
      <c r="AK34" s="14"/>
      <c r="AL34" s="14"/>
      <c r="AM34" s="14"/>
      <c r="AN34" s="15"/>
      <c r="AO34" s="14"/>
      <c r="AP34" s="14"/>
      <c r="AQ34" s="14"/>
    </row>
    <row r="35" spans="1:43" s="16" customFormat="1" x14ac:dyDescent="0.2">
      <c r="A35" s="3" t="s">
        <v>28</v>
      </c>
      <c r="B35" s="3"/>
      <c r="C35" s="3"/>
      <c r="D35" s="4"/>
      <c r="E35" s="12"/>
      <c r="F35" s="4"/>
      <c r="G35" s="14"/>
      <c r="H35" s="14"/>
      <c r="I35" s="14"/>
      <c r="J35" s="14"/>
      <c r="K35" s="14"/>
      <c r="L35" s="15">
        <v>20</v>
      </c>
      <c r="M35" s="14"/>
      <c r="N35" s="14"/>
      <c r="O35" s="14"/>
      <c r="P35" s="15"/>
      <c r="Q35" s="14"/>
      <c r="R35" s="15">
        <v>20</v>
      </c>
      <c r="S35" s="14"/>
      <c r="T35" s="14"/>
      <c r="U35" s="14"/>
      <c r="V35" s="15"/>
      <c r="W35" s="14"/>
      <c r="X35" s="15">
        <v>20</v>
      </c>
      <c r="Y35" s="14"/>
      <c r="Z35" s="14"/>
      <c r="AA35" s="14"/>
      <c r="AB35" s="15"/>
      <c r="AC35" s="14"/>
      <c r="AD35" s="15">
        <v>20</v>
      </c>
      <c r="AE35" s="14"/>
      <c r="AF35" s="14"/>
      <c r="AG35" s="14"/>
      <c r="AH35" s="15"/>
      <c r="AI35" s="14"/>
      <c r="AJ35" s="15">
        <v>20</v>
      </c>
      <c r="AK35" s="14"/>
      <c r="AL35" s="14"/>
      <c r="AM35" s="14"/>
      <c r="AN35" s="15"/>
      <c r="AO35" s="14"/>
      <c r="AP35" s="14"/>
      <c r="AQ35" s="14"/>
    </row>
    <row r="36" spans="1:43" s="16" customFormat="1" x14ac:dyDescent="0.2">
      <c r="A36" s="3" t="s">
        <v>29</v>
      </c>
      <c r="B36" s="3"/>
      <c r="C36" s="3"/>
      <c r="D36" s="4"/>
      <c r="E36" s="12"/>
      <c r="F36" s="4"/>
      <c r="G36" s="14"/>
      <c r="H36" s="14"/>
      <c r="I36" s="14"/>
      <c r="J36" s="14"/>
      <c r="K36" s="14"/>
      <c r="L36" s="15">
        <f>MIN(L4:L33)</f>
        <v>23.88</v>
      </c>
      <c r="M36" s="14"/>
      <c r="N36" s="14"/>
      <c r="O36" s="14"/>
      <c r="P36" s="15">
        <f>MIN(P4:P33)</f>
        <v>28.88</v>
      </c>
      <c r="Q36" s="14"/>
      <c r="R36" s="15">
        <f>MIN(R4:R33)</f>
        <v>34.01</v>
      </c>
      <c r="S36" s="14"/>
      <c r="T36" s="14"/>
      <c r="U36" s="14"/>
      <c r="V36" s="15">
        <f>MIN(V4:V33)</f>
        <v>38.83</v>
      </c>
      <c r="W36" s="14"/>
      <c r="X36" s="15">
        <f>MIN(X4:X33)</f>
        <v>21.63</v>
      </c>
      <c r="Y36" s="14"/>
      <c r="Z36" s="14"/>
      <c r="AA36" s="14"/>
      <c r="AB36" s="15">
        <f>MIN(AB4:AB33)</f>
        <v>21.63</v>
      </c>
      <c r="AC36" s="14"/>
      <c r="AD36" s="15">
        <f>MIN(AD4:AD33)</f>
        <v>26.96</v>
      </c>
      <c r="AE36" s="14"/>
      <c r="AF36" s="14"/>
      <c r="AG36" s="14"/>
      <c r="AH36" s="15">
        <f>MIN(AH4:AH33)</f>
        <v>26.96</v>
      </c>
      <c r="AI36" s="14"/>
      <c r="AJ36" s="15">
        <f>MIN(AJ4:AJ33)</f>
        <v>33.19</v>
      </c>
      <c r="AK36" s="14"/>
      <c r="AL36" s="14"/>
      <c r="AM36" s="14"/>
      <c r="AN36" s="15">
        <f>MIN(AN4:AN33)</f>
        <v>35.42</v>
      </c>
      <c r="AO36" s="14"/>
      <c r="AP36" s="14"/>
      <c r="AQ36" s="14"/>
    </row>
    <row r="37" spans="1:43" s="16" customFormat="1" x14ac:dyDescent="0.2">
      <c r="A37" s="3" t="s">
        <v>30</v>
      </c>
      <c r="B37" s="3"/>
      <c r="C37" s="3"/>
      <c r="D37" s="4"/>
      <c r="E37" s="12"/>
      <c r="F37" s="4"/>
      <c r="G37" s="14"/>
      <c r="H37" s="14"/>
      <c r="I37" s="14"/>
      <c r="J37" s="14"/>
      <c r="K37" s="14"/>
      <c r="L37" s="15">
        <f>MAX(L4:L33)</f>
        <v>207.66</v>
      </c>
      <c r="M37" s="14"/>
      <c r="N37" s="14"/>
      <c r="O37" s="14"/>
      <c r="P37" s="15">
        <f>MAX(P4:P33)</f>
        <v>212.66</v>
      </c>
      <c r="Q37" s="14"/>
      <c r="R37" s="15">
        <f>MAX(R4:R33)</f>
        <v>163.41999999999999</v>
      </c>
      <c r="S37" s="14"/>
      <c r="T37" s="14"/>
      <c r="U37" s="14"/>
      <c r="V37" s="15">
        <f>MAX(V4:V33)</f>
        <v>183.42</v>
      </c>
      <c r="W37" s="14"/>
      <c r="X37" s="15">
        <f>MAX(X4:X33)</f>
        <v>150.1</v>
      </c>
      <c r="Y37" s="14"/>
      <c r="Z37" s="14"/>
      <c r="AA37" s="14"/>
      <c r="AB37" s="15">
        <f>MAX(AB4:AB33)</f>
        <v>999</v>
      </c>
      <c r="AC37" s="14"/>
      <c r="AD37" s="15">
        <f>MAX(AD4:AD33)</f>
        <v>174.07</v>
      </c>
      <c r="AE37" s="14"/>
      <c r="AF37" s="14"/>
      <c r="AG37" s="14"/>
      <c r="AH37" s="15">
        <f>MAX(AH4:AH33)</f>
        <v>999</v>
      </c>
      <c r="AI37" s="14"/>
      <c r="AJ37" s="15">
        <f>MAX(AJ4:AJ33)</f>
        <v>187.07</v>
      </c>
      <c r="AK37" s="14"/>
      <c r="AL37" s="14"/>
      <c r="AM37" s="14"/>
      <c r="AN37" s="15">
        <f>MAX(AN4:AN33)</f>
        <v>999</v>
      </c>
      <c r="AO37" s="14"/>
      <c r="AP37" s="14"/>
      <c r="AQ37" s="14"/>
    </row>
    <row r="38" spans="1:43" s="16" customFormat="1" x14ac:dyDescent="0.2">
      <c r="A38" s="3" t="s">
        <v>31</v>
      </c>
      <c r="B38" s="3"/>
      <c r="C38" s="3"/>
      <c r="D38" s="4"/>
      <c r="E38" s="12"/>
      <c r="F38" s="4"/>
      <c r="G38" s="14"/>
      <c r="H38" s="14"/>
      <c r="I38" s="14"/>
      <c r="J38" s="14"/>
      <c r="K38" s="14"/>
      <c r="L38" s="15">
        <f>AVERAGE(L4:L33)</f>
        <v>81.916071428571428</v>
      </c>
      <c r="M38" s="14"/>
      <c r="N38" s="14"/>
      <c r="O38" s="14"/>
      <c r="P38" s="15">
        <f>AVERAGE(P4:P33)</f>
        <v>84.95178571428572</v>
      </c>
      <c r="Q38" s="14"/>
      <c r="R38" s="15">
        <f>AVERAGE(R4:R33)</f>
        <v>65.072857142857131</v>
      </c>
      <c r="S38" s="14"/>
      <c r="T38" s="14"/>
      <c r="U38" s="14"/>
      <c r="V38" s="15">
        <f>AVERAGE(V4:V33)</f>
        <v>77.037142857142854</v>
      </c>
      <c r="W38" s="14"/>
      <c r="X38" s="15">
        <f>AVERAGE(X4:X33)</f>
        <v>49.225555555555545</v>
      </c>
      <c r="Y38" s="14"/>
      <c r="Z38" s="14"/>
      <c r="AA38" s="14"/>
      <c r="AB38" s="15">
        <f>AVERAGE(AB4:AB33)</f>
        <v>90.288928571428571</v>
      </c>
      <c r="AC38" s="14"/>
      <c r="AD38" s="15">
        <f>AVERAGE(AD4:AD33)</f>
        <v>56.658846153846156</v>
      </c>
      <c r="AE38" s="14"/>
      <c r="AF38" s="14"/>
      <c r="AG38" s="14"/>
      <c r="AH38" s="15">
        <f>AVERAGE(AH4:AH33)</f>
        <v>132.36178571428573</v>
      </c>
      <c r="AI38" s="14"/>
      <c r="AJ38" s="15">
        <f>AVERAGE(AJ4:AJ33)</f>
        <v>67.571538461538466</v>
      </c>
      <c r="AK38" s="14"/>
      <c r="AL38" s="14"/>
      <c r="AM38" s="14"/>
      <c r="AN38" s="15">
        <f>AVERAGE(AN4:AN33)</f>
        <v>140.88785714285714</v>
      </c>
      <c r="AO38" s="14"/>
      <c r="AP38" s="14"/>
      <c r="AQ38" s="14"/>
    </row>
    <row r="39" spans="1:43" s="16" customFormat="1" x14ac:dyDescent="0.2">
      <c r="A39" s="3" t="s">
        <v>32</v>
      </c>
      <c r="B39" s="3"/>
      <c r="C39" s="3"/>
      <c r="D39" s="4"/>
      <c r="E39" s="12"/>
      <c r="F39" s="4"/>
      <c r="G39" s="14"/>
      <c r="H39" s="14"/>
      <c r="I39" s="14"/>
      <c r="J39" s="14"/>
      <c r="K39" s="14"/>
      <c r="L39" s="15">
        <f>STDEV(L4:L33)</f>
        <v>39.228489207158994</v>
      </c>
      <c r="M39" s="14"/>
      <c r="N39" s="14"/>
      <c r="O39" s="14"/>
      <c r="P39" s="15">
        <f>STDEV(M4:P33)</f>
        <v>46.284756668718096</v>
      </c>
      <c r="Q39" s="14"/>
      <c r="R39" s="15">
        <f>STDEV(R4:R33)</f>
        <v>30.824868250253793</v>
      </c>
      <c r="S39" s="14"/>
      <c r="T39" s="14"/>
      <c r="U39" s="14"/>
      <c r="V39" s="15">
        <f>STDEV(S4:V33)</f>
        <v>45.225696842520762</v>
      </c>
      <c r="W39" s="14"/>
      <c r="X39" s="15">
        <f>STDEV(X4:X33)</f>
        <v>27.238570268213621</v>
      </c>
      <c r="Y39" s="14"/>
      <c r="Z39" s="14"/>
      <c r="AA39" s="14"/>
      <c r="AB39" s="15">
        <f>STDEV(Y4:AB33)</f>
        <v>132.41582890278221</v>
      </c>
      <c r="AC39" s="14"/>
      <c r="AD39" s="15">
        <f>STDEV(AD4:AD33)</f>
        <v>32.378108941310728</v>
      </c>
      <c r="AE39" s="14"/>
      <c r="AF39" s="14"/>
      <c r="AG39" s="14"/>
      <c r="AH39" s="15">
        <f>STDEV(AE4:AH33)</f>
        <v>178.23803336436256</v>
      </c>
      <c r="AI39" s="14"/>
      <c r="AJ39" s="15">
        <f>STDEV(AJ4:AJ33)</f>
        <v>37.700452272333045</v>
      </c>
      <c r="AK39" s="14"/>
      <c r="AL39" s="14"/>
      <c r="AM39" s="14"/>
      <c r="AN39" s="15">
        <f>STDEV(AK4:AN33)</f>
        <v>184.23671625327424</v>
      </c>
      <c r="AO39" s="14"/>
      <c r="AP39" s="14"/>
      <c r="AQ39" s="14"/>
    </row>
    <row r="40" spans="1:43" s="16" customFormat="1" x14ac:dyDescent="0.2">
      <c r="A40" s="3" t="s">
        <v>33</v>
      </c>
      <c r="B40" s="3"/>
      <c r="C40" s="3"/>
      <c r="D40" s="4"/>
      <c r="E40" s="12"/>
      <c r="F40" s="4"/>
      <c r="G40" s="14"/>
      <c r="H40" s="14"/>
      <c r="I40" s="14"/>
      <c r="J40" s="14"/>
      <c r="K40" s="14"/>
      <c r="L40" s="15"/>
      <c r="M40" s="14">
        <f>MAX(M4:M33)</f>
        <v>7</v>
      </c>
      <c r="N40" s="14"/>
      <c r="O40" s="14"/>
      <c r="P40" s="15"/>
      <c r="Q40" s="14"/>
      <c r="R40" s="15"/>
      <c r="S40" s="14">
        <f>MAX(S4:S33)</f>
        <v>7</v>
      </c>
      <c r="T40" s="14"/>
      <c r="U40" s="14"/>
      <c r="V40" s="15"/>
      <c r="W40" s="14"/>
      <c r="X40" s="15"/>
      <c r="Y40" s="14">
        <f>MAX(Y4:Y33)</f>
        <v>22</v>
      </c>
      <c r="Z40" s="14"/>
      <c r="AA40" s="14"/>
      <c r="AB40" s="15"/>
      <c r="AC40" s="14"/>
      <c r="AD40" s="15"/>
      <c r="AE40" s="14">
        <f>MAX(AE4:AE33)</f>
        <v>22</v>
      </c>
      <c r="AF40" s="14"/>
      <c r="AG40" s="14"/>
      <c r="AH40" s="15"/>
      <c r="AI40" s="14"/>
      <c r="AJ40" s="15"/>
      <c r="AK40" s="14">
        <f>MAX(AK4:AK33)</f>
        <v>26</v>
      </c>
      <c r="AL40" s="14"/>
      <c r="AM40" s="14"/>
      <c r="AN40" s="15"/>
      <c r="AO40" s="14"/>
      <c r="AP40" s="14"/>
      <c r="AQ40" s="14"/>
    </row>
    <row r="41" spans="1:43" s="16" customFormat="1" x14ac:dyDescent="0.2">
      <c r="A41" s="3" t="s">
        <v>34</v>
      </c>
      <c r="B41" s="3"/>
      <c r="C41" s="3"/>
      <c r="D41" s="4"/>
      <c r="E41" s="12"/>
      <c r="F41" s="4"/>
      <c r="G41" s="14"/>
      <c r="H41" s="14"/>
      <c r="I41" s="14"/>
      <c r="J41" s="14"/>
      <c r="K41" s="14"/>
      <c r="L41" s="15"/>
      <c r="M41" s="14">
        <f>AVERAGE(M4:M33)</f>
        <v>1.8928571428571428</v>
      </c>
      <c r="N41" s="14"/>
      <c r="O41" s="14"/>
      <c r="P41" s="15"/>
      <c r="Q41" s="14"/>
      <c r="R41" s="15"/>
      <c r="S41" s="14">
        <f>AVERAGE(S4:S33)</f>
        <v>1.9642857142857142</v>
      </c>
      <c r="T41" s="14"/>
      <c r="U41" s="14"/>
      <c r="V41" s="15"/>
      <c r="W41" s="14"/>
      <c r="X41" s="15"/>
      <c r="Y41" s="14">
        <f>AVERAGE(Y4:Y33)</f>
        <v>2.0714285714285716</v>
      </c>
      <c r="Z41" s="14"/>
      <c r="AA41" s="14"/>
      <c r="AB41" s="15"/>
      <c r="AC41" s="14"/>
      <c r="AD41" s="15"/>
      <c r="AE41" s="14">
        <f>AVERAGE(AE4:AE33)</f>
        <v>2.8928571428571428</v>
      </c>
      <c r="AF41" s="14"/>
      <c r="AG41" s="14"/>
      <c r="AH41" s="15"/>
      <c r="AI41" s="14"/>
      <c r="AJ41" s="15"/>
      <c r="AK41" s="14">
        <f>AVERAGE(AK4:AK33)</f>
        <v>3.1428571428571428</v>
      </c>
      <c r="AL41" s="14"/>
      <c r="AM41" s="14"/>
      <c r="AN41" s="15"/>
      <c r="AO41" s="14"/>
      <c r="AP41" s="14"/>
      <c r="AQ41" s="14"/>
    </row>
    <row r="42" spans="1:43" s="16" customFormat="1" x14ac:dyDescent="0.2">
      <c r="A42" s="3" t="s">
        <v>35</v>
      </c>
      <c r="B42" s="3"/>
      <c r="C42" s="3"/>
      <c r="D42" s="4"/>
      <c r="F42" s="4"/>
      <c r="G42" s="14">
        <v>0</v>
      </c>
      <c r="H42" s="14"/>
      <c r="I42" s="14"/>
      <c r="J42" s="14"/>
      <c r="K42" s="14"/>
      <c r="L42" s="15"/>
      <c r="M42" s="14" t="s">
        <v>36</v>
      </c>
      <c r="N42" s="14"/>
      <c r="O42" s="14" t="s">
        <v>37</v>
      </c>
      <c r="P42" s="15" t="s">
        <v>38</v>
      </c>
      <c r="Q42" s="14"/>
      <c r="R42" s="15"/>
      <c r="S42" s="14" t="s">
        <v>36</v>
      </c>
      <c r="T42" s="14"/>
      <c r="U42" s="14" t="s">
        <v>37</v>
      </c>
      <c r="V42" s="15" t="s">
        <v>38</v>
      </c>
      <c r="W42" s="14"/>
      <c r="X42" s="15"/>
      <c r="Y42" s="14" t="s">
        <v>36</v>
      </c>
      <c r="Z42" s="14"/>
      <c r="AA42" s="14" t="s">
        <v>37</v>
      </c>
      <c r="AB42" s="15" t="s">
        <v>38</v>
      </c>
      <c r="AC42" s="14"/>
      <c r="AD42" s="15"/>
      <c r="AE42" s="14" t="s">
        <v>36</v>
      </c>
      <c r="AF42" s="14"/>
      <c r="AG42" s="14" t="s">
        <v>37</v>
      </c>
      <c r="AH42" s="15" t="s">
        <v>38</v>
      </c>
      <c r="AI42" s="14"/>
      <c r="AJ42" s="15"/>
      <c r="AK42" s="14" t="s">
        <v>36</v>
      </c>
      <c r="AL42" s="14"/>
      <c r="AM42" s="14" t="s">
        <v>37</v>
      </c>
      <c r="AN42" s="15" t="s">
        <v>38</v>
      </c>
      <c r="AO42" s="14"/>
      <c r="AP42" s="14"/>
      <c r="AQ42" s="4"/>
    </row>
    <row r="43" spans="1:43" x14ac:dyDescent="0.2">
      <c r="A43" s="17" t="s">
        <v>39</v>
      </c>
      <c r="P43" s="22">
        <f>P2*5+30</f>
        <v>150</v>
      </c>
      <c r="V43" s="22">
        <f>V2*5+30</f>
        <v>150</v>
      </c>
      <c r="AB43" s="22">
        <f>AB2*5+30</f>
        <v>140</v>
      </c>
      <c r="AH43" s="22">
        <f>AH2*5+30</f>
        <v>140</v>
      </c>
      <c r="AN43" s="22">
        <f>AN2*5+30</f>
        <v>160</v>
      </c>
    </row>
  </sheetData>
  <sheetProtection insertRows="0" deleteRows="0" selectLockedCells="1" sort="0"/>
  <sortState ref="A5:AN32">
    <sortCondition descending="1" ref="I5:I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2 T5:U32 Z5:AA32 AF5:AG32 AL5:AM32" xr:uid="{D3239368-94DB-4D63-84C9-7F4E3A3359A2}">
      <formula1>0</formula1>
      <formula2>1</formula2>
    </dataValidation>
    <dataValidation type="decimal" errorStyle="warning" allowBlank="1" showErrorMessage="1" errorTitle="That's a lot of misses" error="It's unusual to miss more than 10" sqref="M5:M32 S5:S32 AE5:AE32 Y5:Y32 AK5:AK32" xr:uid="{C869AEAD-C270-454E-A8A6-7DDB9FC86134}">
      <formula1>0</formula1>
      <formula2>10</formula2>
    </dataValidation>
    <dataValidation type="decimal" errorStyle="warning" allowBlank="1" errorTitle="New Max or Min" error="Please verify your data" sqref="AD5:AD32 R5:R32 X5:X32 AJ5:AJ32" xr:uid="{31CF822B-75C0-4707-9A64-D691D6C754C4}">
      <formula1>#REF!</formula1>
      <formula2>#REF!</formula2>
    </dataValidation>
    <dataValidation allowBlank="1" showInputMessage="1" sqref="L1 L3:L1048576" xr:uid="{1514BFF9-8E29-48E8-958F-4B2CAEA8E73B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DB35C-9C67-4395-B6D0-2C865DE48F91}">
  <sheetPr>
    <pageSetUpPr fitToPage="1"/>
  </sheetPr>
  <dimension ref="A1:AQ43"/>
  <sheetViews>
    <sheetView tabSelected="1"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7" bestFit="1" customWidth="1"/>
    <col min="2" max="2" width="4.7109375" style="17" hidden="1" customWidth="1"/>
    <col min="3" max="3" width="6.28515625" style="17" hidden="1" customWidth="1"/>
    <col min="4" max="4" width="3.42578125" style="18" bestFit="1" customWidth="1"/>
    <col min="5" max="5" width="31.42578125" style="9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customWidth="1"/>
    <col min="40" max="40" width="8.42578125" style="22" bestFit="1" customWidth="1"/>
    <col min="41" max="42" width="4.42578125" style="19" hidden="1" customWidth="1"/>
    <col min="43" max="43" width="3.140625" style="18" hidden="1" customWidth="1"/>
    <col min="44" max="16384" width="7.85546875" style="9"/>
  </cols>
  <sheetData>
    <row r="1" spans="1:43" s="8" customFormat="1" ht="15.75" x14ac:dyDescent="0.2">
      <c r="A1" s="85" t="s">
        <v>0</v>
      </c>
      <c r="B1" s="86"/>
      <c r="C1" s="86"/>
      <c r="D1" s="86"/>
      <c r="E1" s="87"/>
      <c r="F1" s="88" t="s">
        <v>1</v>
      </c>
      <c r="G1" s="89"/>
      <c r="H1" s="89"/>
      <c r="I1" s="89"/>
      <c r="J1" s="89"/>
      <c r="K1" s="90"/>
      <c r="L1" s="79" t="s">
        <v>2</v>
      </c>
      <c r="M1" s="80"/>
      <c r="N1" s="80"/>
      <c r="O1" s="80"/>
      <c r="P1" s="47" t="s">
        <v>3</v>
      </c>
      <c r="Q1" s="7"/>
      <c r="R1" s="79" t="s">
        <v>4</v>
      </c>
      <c r="S1" s="80"/>
      <c r="T1" s="80"/>
      <c r="U1" s="80"/>
      <c r="V1" s="47" t="s">
        <v>3</v>
      </c>
      <c r="W1" s="7"/>
      <c r="X1" s="79" t="s">
        <v>5</v>
      </c>
      <c r="Y1" s="80"/>
      <c r="Z1" s="80"/>
      <c r="AA1" s="80"/>
      <c r="AB1" s="47" t="s">
        <v>3</v>
      </c>
      <c r="AC1" s="7"/>
      <c r="AD1" s="79" t="s">
        <v>6</v>
      </c>
      <c r="AE1" s="80"/>
      <c r="AF1" s="80"/>
      <c r="AG1" s="80"/>
      <c r="AH1" s="47" t="s">
        <v>3</v>
      </c>
      <c r="AI1" s="7"/>
      <c r="AJ1" s="79" t="s">
        <v>7</v>
      </c>
      <c r="AK1" s="80"/>
      <c r="AL1" s="80"/>
      <c r="AM1" s="80"/>
      <c r="AN1" s="47" t="s">
        <v>3</v>
      </c>
      <c r="AO1" s="7"/>
      <c r="AP1" s="7"/>
      <c r="AQ1" s="7"/>
    </row>
    <row r="2" spans="1:43" s="8" customFormat="1" ht="12.75" customHeight="1" thickBot="1" x14ac:dyDescent="0.25">
      <c r="A2" s="81" t="s">
        <v>8</v>
      </c>
      <c r="B2" s="82"/>
      <c r="C2" s="82"/>
      <c r="D2" s="82"/>
      <c r="E2" s="62">
        <v>43359</v>
      </c>
      <c r="F2" s="91"/>
      <c r="G2" s="92"/>
      <c r="H2" s="92"/>
      <c r="I2" s="92"/>
      <c r="J2" s="92"/>
      <c r="K2" s="93"/>
      <c r="L2" s="83" t="s">
        <v>49</v>
      </c>
      <c r="M2" s="84"/>
      <c r="N2" s="84"/>
      <c r="O2" s="84"/>
      <c r="P2" s="48">
        <v>24</v>
      </c>
      <c r="Q2" s="13"/>
      <c r="R2" s="83" t="s">
        <v>50</v>
      </c>
      <c r="S2" s="84"/>
      <c r="T2" s="84"/>
      <c r="U2" s="84"/>
      <c r="V2" s="48">
        <v>24</v>
      </c>
      <c r="W2" s="13"/>
      <c r="X2" s="83" t="s">
        <v>51</v>
      </c>
      <c r="Y2" s="84"/>
      <c r="Z2" s="84"/>
      <c r="AA2" s="84"/>
      <c r="AB2" s="48">
        <v>22</v>
      </c>
      <c r="AC2" s="13"/>
      <c r="AD2" s="83" t="s">
        <v>53</v>
      </c>
      <c r="AE2" s="84"/>
      <c r="AF2" s="84"/>
      <c r="AG2" s="84"/>
      <c r="AH2" s="48">
        <v>22</v>
      </c>
      <c r="AI2" s="13"/>
      <c r="AJ2" s="83" t="s">
        <v>52</v>
      </c>
      <c r="AK2" s="84"/>
      <c r="AL2" s="84"/>
      <c r="AM2" s="84"/>
      <c r="AN2" s="48">
        <v>26</v>
      </c>
      <c r="AO2" s="13"/>
      <c r="AP2" s="13"/>
      <c r="AQ2" s="7"/>
    </row>
    <row r="3" spans="1:43" s="23" customFormat="1" ht="78" customHeight="1" x14ac:dyDescent="0.2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63" t="s">
        <v>14</v>
      </c>
      <c r="G3" s="64" t="s">
        <v>15</v>
      </c>
      <c r="H3" s="64" t="s">
        <v>16</v>
      </c>
      <c r="I3" s="64" t="s">
        <v>17</v>
      </c>
      <c r="J3" s="64" t="s">
        <v>18</v>
      </c>
      <c r="K3" s="65" t="s">
        <v>19</v>
      </c>
      <c r="L3" s="49" t="s">
        <v>20</v>
      </c>
      <c r="M3" s="35" t="s">
        <v>21</v>
      </c>
      <c r="N3" s="35" t="s">
        <v>22</v>
      </c>
      <c r="O3" s="35" t="s">
        <v>23</v>
      </c>
      <c r="P3" s="36" t="s">
        <v>24</v>
      </c>
      <c r="Q3" s="53" t="s">
        <v>25</v>
      </c>
      <c r="R3" s="49" t="s">
        <v>20</v>
      </c>
      <c r="S3" s="35" t="s">
        <v>21</v>
      </c>
      <c r="T3" s="35" t="s">
        <v>22</v>
      </c>
      <c r="U3" s="35" t="s">
        <v>23</v>
      </c>
      <c r="V3" s="36" t="s">
        <v>24</v>
      </c>
      <c r="W3" s="53" t="s">
        <v>25</v>
      </c>
      <c r="X3" s="49" t="s">
        <v>20</v>
      </c>
      <c r="Y3" s="35" t="s">
        <v>21</v>
      </c>
      <c r="Z3" s="35" t="s">
        <v>22</v>
      </c>
      <c r="AA3" s="35" t="s">
        <v>23</v>
      </c>
      <c r="AB3" s="36" t="s">
        <v>24</v>
      </c>
      <c r="AC3" s="53" t="s">
        <v>25</v>
      </c>
      <c r="AD3" s="49" t="s">
        <v>20</v>
      </c>
      <c r="AE3" s="35" t="s">
        <v>21</v>
      </c>
      <c r="AF3" s="35" t="s">
        <v>22</v>
      </c>
      <c r="AG3" s="35" t="s">
        <v>23</v>
      </c>
      <c r="AH3" s="36" t="s">
        <v>24</v>
      </c>
      <c r="AI3" s="53" t="s">
        <v>25</v>
      </c>
      <c r="AJ3" s="49" t="s">
        <v>20</v>
      </c>
      <c r="AK3" s="35" t="s">
        <v>21</v>
      </c>
      <c r="AL3" s="35" t="s">
        <v>22</v>
      </c>
      <c r="AM3" s="35" t="s">
        <v>23</v>
      </c>
      <c r="AN3" s="36" t="s">
        <v>24</v>
      </c>
      <c r="AO3" s="24" t="s">
        <v>25</v>
      </c>
      <c r="AP3" s="24" t="s">
        <v>25</v>
      </c>
      <c r="AQ3" s="24" t="s">
        <v>25</v>
      </c>
    </row>
    <row r="4" spans="1:43" s="28" customFormat="1" x14ac:dyDescent="0.2">
      <c r="A4" s="58" t="s">
        <v>26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27"/>
      <c r="AQ4" s="27"/>
    </row>
    <row r="5" spans="1:43" s="10" customFormat="1" x14ac:dyDescent="0.2">
      <c r="A5" s="61" t="s">
        <v>42</v>
      </c>
      <c r="B5" s="2"/>
      <c r="C5" s="1"/>
      <c r="D5" s="5">
        <v>1</v>
      </c>
      <c r="E5" s="6" t="s">
        <v>55</v>
      </c>
      <c r="F5" s="5"/>
      <c r="G5" s="66">
        <f t="shared" ref="G5:G32" si="0">RANK(K5,K$4:K$33,1)</f>
        <v>1</v>
      </c>
      <c r="H5" s="66">
        <f t="shared" ref="H5:H32" si="1">Q5+W5+AC5+AI5+AO5</f>
        <v>7</v>
      </c>
      <c r="I5" s="66">
        <f t="shared" ref="I5:I32" si="2">IF(M5=0,1,0)+IF(S5=0,1,0)+IF(Y5=0,1,0)+IF(AE5=0,1,0)+IF(AK5=0,1,0)</f>
        <v>3</v>
      </c>
      <c r="J5" s="66">
        <f t="shared" ref="J5:J32" si="3">M5+S5+Y5+AE5+AK5</f>
        <v>2</v>
      </c>
      <c r="K5" s="67">
        <f t="shared" ref="K5:K32" si="4">P5+V5+AB5+AH5+AN5</f>
        <v>153.98000000000002</v>
      </c>
      <c r="L5" s="51">
        <v>23.88</v>
      </c>
      <c r="M5" s="68">
        <v>1</v>
      </c>
      <c r="N5" s="31"/>
      <c r="O5" s="31">
        <v>0</v>
      </c>
      <c r="P5" s="38">
        <f t="shared" ref="P5:P32" si="5">IF((OR(L5="",L5="DNC")),"",IF(L5="SDQ",P$43,IF(L5="DNF",999,(L5+(5*M5)+(N5*10)-(O5*10)))))</f>
        <v>28.88</v>
      </c>
      <c r="Q5" s="55">
        <f>IF(P5="",Default_Rank_Score,RANK(P5,P$4:P$33,1))</f>
        <v>1</v>
      </c>
      <c r="R5" s="51">
        <v>36.090000000000003</v>
      </c>
      <c r="S5" s="5">
        <v>1</v>
      </c>
      <c r="T5" s="31"/>
      <c r="U5" s="31"/>
      <c r="V5" s="38">
        <f t="shared" ref="V5:V32" si="6">IF((OR(R5="",R5="DNC")),"",IF(R5="SDQ",V$43,IF(R5="DNF",999,(R5+(5*S5)+(T5*10)-(U5*5)))))</f>
        <v>41.09</v>
      </c>
      <c r="W5" s="57">
        <f>IF(V5="",Default_Rank_Score,RANK(V5,V$4:V$33,1))</f>
        <v>3</v>
      </c>
      <c r="X5" s="51">
        <v>21.63</v>
      </c>
      <c r="Y5" s="5">
        <v>0</v>
      </c>
      <c r="Z5" s="31"/>
      <c r="AA5" s="31"/>
      <c r="AB5" s="38">
        <f t="shared" ref="AB5:AB32" si="7">IF((OR(X5="",X5="DNC")),"",IF(X5="SDQ",AB$43,IF(X5="DNF",999,(X5+(5*Y5)+(Z5*10)-(AA5*5)))))</f>
        <v>21.63</v>
      </c>
      <c r="AC5" s="57">
        <f>IF(AB5="",Default_Rank_Score,RANK(AB5,AB$4:AB$33,1))</f>
        <v>1</v>
      </c>
      <c r="AD5" s="51">
        <v>26.96</v>
      </c>
      <c r="AE5" s="5">
        <v>0</v>
      </c>
      <c r="AF5" s="31"/>
      <c r="AG5" s="31"/>
      <c r="AH5" s="38">
        <f t="shared" ref="AH5:AH32" si="8">IF((OR(AD5="",AD5="DNC")),"",IF(AD5="SDQ",AH$43,IF(AD5="DNF",999,(AD5+(5*AE5)+(AF5*10)-(AG5*5)))))</f>
        <v>26.96</v>
      </c>
      <c r="AI5" s="57">
        <f>IF(AH5="",Default_Rank_Score,RANK(AH5,AH$4:AH$33,1))</f>
        <v>1</v>
      </c>
      <c r="AJ5" s="51">
        <v>35.42</v>
      </c>
      <c r="AK5" s="5">
        <v>0</v>
      </c>
      <c r="AL5" s="31"/>
      <c r="AM5" s="31"/>
      <c r="AN5" s="38">
        <f t="shared" ref="AN5:AN32" si="9">IF((OR(AJ5="",AJ5="DNC")),"",IF(AJ5="SDQ",AN$43,IF(AJ5="DNF",999,(AJ5+(5*AK5)+(AL5*10)-(AM5*5)))))</f>
        <v>35.42</v>
      </c>
      <c r="AO5" s="11">
        <f>IF(AN5="",Default_Rank_Score,RANK(AN5,AN$4:AN$33,1))</f>
        <v>1</v>
      </c>
      <c r="AP5" s="11" t="e">
        <f>IF(#REF!="",Default_Rank_Score,RANK(#REF!,#REF!,1))</f>
        <v>#REF!</v>
      </c>
      <c r="AQ5" s="11" t="e">
        <f>IF(#REF!="",Default_Rank_Score,RANK(#REF!,#REF!,1))</f>
        <v>#REF!</v>
      </c>
    </row>
    <row r="6" spans="1:43" s="10" customFormat="1" x14ac:dyDescent="0.2">
      <c r="A6" s="61" t="s">
        <v>63</v>
      </c>
      <c r="B6" s="2"/>
      <c r="C6" s="1"/>
      <c r="D6" s="5">
        <v>1</v>
      </c>
      <c r="E6" s="6" t="s">
        <v>66</v>
      </c>
      <c r="F6" s="5"/>
      <c r="G6" s="66">
        <f t="shared" si="0"/>
        <v>2</v>
      </c>
      <c r="H6" s="66">
        <f t="shared" si="1"/>
        <v>21</v>
      </c>
      <c r="I6" s="66">
        <f t="shared" si="2"/>
        <v>3</v>
      </c>
      <c r="J6" s="66">
        <f t="shared" si="3"/>
        <v>3</v>
      </c>
      <c r="K6" s="67">
        <f t="shared" si="4"/>
        <v>185.15000000000003</v>
      </c>
      <c r="L6" s="51">
        <v>40.21</v>
      </c>
      <c r="M6" s="5">
        <v>0</v>
      </c>
      <c r="N6" s="31"/>
      <c r="O6" s="31">
        <v>1</v>
      </c>
      <c r="P6" s="38">
        <f t="shared" si="5"/>
        <v>30.21</v>
      </c>
      <c r="Q6" s="55">
        <f>IF(P6="",Default_Rank_Score,RANK(P6,P$4:P$33,1))</f>
        <v>2</v>
      </c>
      <c r="R6" s="51">
        <v>49.75</v>
      </c>
      <c r="S6" s="5">
        <v>2</v>
      </c>
      <c r="T6" s="31"/>
      <c r="U6" s="31"/>
      <c r="V6" s="38">
        <f t="shared" si="6"/>
        <v>59.75</v>
      </c>
      <c r="W6" s="57">
        <f>IF(V6="",Default_Rank_Score,RANK(V6,V$4:V$33,1))</f>
        <v>10</v>
      </c>
      <c r="X6" s="51">
        <v>24.21</v>
      </c>
      <c r="Y6" s="5">
        <v>0</v>
      </c>
      <c r="Z6" s="31"/>
      <c r="AA6" s="31"/>
      <c r="AB6" s="38">
        <f t="shared" si="7"/>
        <v>24.21</v>
      </c>
      <c r="AC6" s="57">
        <f>IF(AB6="",Default_Rank_Score,RANK(AB6,AB$4:AB$33,1))</f>
        <v>2</v>
      </c>
      <c r="AD6" s="51">
        <v>29.73</v>
      </c>
      <c r="AE6" s="5">
        <v>1</v>
      </c>
      <c r="AF6" s="31"/>
      <c r="AG6" s="31"/>
      <c r="AH6" s="38">
        <f t="shared" si="8"/>
        <v>34.730000000000004</v>
      </c>
      <c r="AI6" s="57">
        <f>IF(AH6="",Default_Rank_Score,RANK(AH6,AH$4:AH$33,1))</f>
        <v>5</v>
      </c>
      <c r="AJ6" s="51">
        <v>36.25</v>
      </c>
      <c r="AK6" s="5">
        <v>0</v>
      </c>
      <c r="AL6" s="31"/>
      <c r="AM6" s="31"/>
      <c r="AN6" s="38">
        <f t="shared" si="9"/>
        <v>36.25</v>
      </c>
      <c r="AO6" s="11">
        <f>IF(AN6="",Default_Rank_Score,RANK(AN6,AN$4:AN$33,1))</f>
        <v>2</v>
      </c>
      <c r="AP6" s="11" t="e">
        <f>IF(#REF!="",Default_Rank_Score,RANK(#REF!,#REF!,1))</f>
        <v>#REF!</v>
      </c>
      <c r="AQ6" s="11" t="e">
        <f>IF(#REF!="",Default_Rank_Score,RANK(#REF!,#REF!,1))</f>
        <v>#REF!</v>
      </c>
    </row>
    <row r="7" spans="1:43" s="10" customFormat="1" x14ac:dyDescent="0.2">
      <c r="A7" s="61" t="s">
        <v>61</v>
      </c>
      <c r="B7" s="2"/>
      <c r="C7" s="1"/>
      <c r="D7" s="5">
        <v>1</v>
      </c>
      <c r="E7" s="6" t="s">
        <v>55</v>
      </c>
      <c r="F7" s="5"/>
      <c r="G7" s="66">
        <f t="shared" si="0"/>
        <v>3</v>
      </c>
      <c r="H7" s="66">
        <f t="shared" si="1"/>
        <v>19</v>
      </c>
      <c r="I7" s="66">
        <f t="shared" si="2"/>
        <v>5</v>
      </c>
      <c r="J7" s="66">
        <f t="shared" si="3"/>
        <v>0</v>
      </c>
      <c r="K7" s="67">
        <f t="shared" si="4"/>
        <v>202.32999999999998</v>
      </c>
      <c r="L7" s="51">
        <v>72.900000000000006</v>
      </c>
      <c r="M7" s="5">
        <v>0</v>
      </c>
      <c r="N7" s="31"/>
      <c r="O7" s="31">
        <v>1</v>
      </c>
      <c r="P7" s="38">
        <f t="shared" si="5"/>
        <v>62.900000000000006</v>
      </c>
      <c r="Q7" s="55">
        <f>IF(P7="",Default_Rank_Score,RANK(P7,P$4:P$33,1))</f>
        <v>9</v>
      </c>
      <c r="R7" s="51">
        <v>38.83</v>
      </c>
      <c r="S7" s="5">
        <v>0</v>
      </c>
      <c r="T7" s="31"/>
      <c r="U7" s="31"/>
      <c r="V7" s="38">
        <f t="shared" si="6"/>
        <v>38.83</v>
      </c>
      <c r="W7" s="57">
        <f>IF(V7="",Default_Rank_Score,RANK(V7,V$4:V$33,1))</f>
        <v>1</v>
      </c>
      <c r="X7" s="51">
        <v>26.82</v>
      </c>
      <c r="Y7" s="5">
        <v>0</v>
      </c>
      <c r="Z7" s="31"/>
      <c r="AA7" s="31"/>
      <c r="AB7" s="38">
        <f t="shared" si="7"/>
        <v>26.82</v>
      </c>
      <c r="AC7" s="57">
        <f>IF(AB7="",Default_Rank_Score,RANK(AB7,AB$4:AB$33,1))</f>
        <v>3</v>
      </c>
      <c r="AD7" s="51">
        <v>32.83</v>
      </c>
      <c r="AE7" s="68">
        <v>0</v>
      </c>
      <c r="AF7" s="31"/>
      <c r="AG7" s="31"/>
      <c r="AH7" s="38">
        <f t="shared" si="8"/>
        <v>32.83</v>
      </c>
      <c r="AI7" s="57">
        <f>IF(AH7="",Default_Rank_Score,RANK(AH7,AH$4:AH$33,1))</f>
        <v>3</v>
      </c>
      <c r="AJ7" s="51">
        <v>40.950000000000003</v>
      </c>
      <c r="AK7" s="5">
        <v>0</v>
      </c>
      <c r="AL7" s="31"/>
      <c r="AM7" s="31"/>
      <c r="AN7" s="38">
        <f t="shared" si="9"/>
        <v>40.950000000000003</v>
      </c>
      <c r="AO7" s="11">
        <f>IF(AN7="",Default_Rank_Score,RANK(AN7,AN$4:AN$33,1))</f>
        <v>3</v>
      </c>
      <c r="AP7" s="11" t="e">
        <f>IF(#REF!="",Default_Rank_Score,RANK(#REF!,#REF!,1))</f>
        <v>#REF!</v>
      </c>
      <c r="AQ7" s="11" t="e">
        <f>IF(#REF!="",Default_Rank_Score,RANK(#REF!,#REF!,1))</f>
        <v>#REF!</v>
      </c>
    </row>
    <row r="8" spans="1:43" s="10" customFormat="1" x14ac:dyDescent="0.2">
      <c r="A8" s="61" t="s">
        <v>74</v>
      </c>
      <c r="B8" s="2"/>
      <c r="C8" s="1"/>
      <c r="D8" s="5">
        <v>2</v>
      </c>
      <c r="E8" s="6" t="s">
        <v>66</v>
      </c>
      <c r="F8" s="5"/>
      <c r="G8" s="66">
        <f t="shared" si="0"/>
        <v>4</v>
      </c>
      <c r="H8" s="66">
        <f t="shared" si="1"/>
        <v>24</v>
      </c>
      <c r="I8" s="66">
        <f t="shared" si="2"/>
        <v>5</v>
      </c>
      <c r="J8" s="66">
        <f t="shared" si="3"/>
        <v>0</v>
      </c>
      <c r="K8" s="67">
        <f t="shared" si="4"/>
        <v>208.39999999999998</v>
      </c>
      <c r="L8" s="51">
        <v>60.27</v>
      </c>
      <c r="M8" s="5">
        <v>0</v>
      </c>
      <c r="N8" s="31">
        <v>1</v>
      </c>
      <c r="O8" s="31">
        <v>1</v>
      </c>
      <c r="P8" s="38">
        <f t="shared" si="5"/>
        <v>60.27000000000001</v>
      </c>
      <c r="Q8" s="55">
        <f>IF(P8="",Default_Rank_Score,RANK(P8,P$4:P$33,1))</f>
        <v>8</v>
      </c>
      <c r="R8" s="51">
        <v>45.51</v>
      </c>
      <c r="S8" s="5">
        <v>0</v>
      </c>
      <c r="T8" s="31"/>
      <c r="U8" s="31"/>
      <c r="V8" s="38">
        <f t="shared" si="6"/>
        <v>45.51</v>
      </c>
      <c r="W8" s="57">
        <f>IF(V8="",Default_Rank_Score,RANK(V8,V$4:V$33,1))</f>
        <v>6</v>
      </c>
      <c r="X8" s="51">
        <v>27.28</v>
      </c>
      <c r="Y8" s="5">
        <v>0</v>
      </c>
      <c r="Z8" s="31"/>
      <c r="AA8" s="31"/>
      <c r="AB8" s="38">
        <f t="shared" si="7"/>
        <v>27.28</v>
      </c>
      <c r="AC8" s="57">
        <f>IF(AB8="",Default_Rank_Score,RANK(AB8,AB$4:AB$33,1))</f>
        <v>4</v>
      </c>
      <c r="AD8" s="51">
        <v>31.79</v>
      </c>
      <c r="AE8" s="5">
        <v>0</v>
      </c>
      <c r="AF8" s="31"/>
      <c r="AG8" s="31"/>
      <c r="AH8" s="38">
        <f t="shared" si="8"/>
        <v>31.79</v>
      </c>
      <c r="AI8" s="57">
        <f>IF(AH8="",Default_Rank_Score,RANK(AH8,AH$4:AH$33,1))</f>
        <v>2</v>
      </c>
      <c r="AJ8" s="51">
        <v>43.55</v>
      </c>
      <c r="AK8" s="5">
        <v>0</v>
      </c>
      <c r="AL8" s="31"/>
      <c r="AM8" s="31"/>
      <c r="AN8" s="38">
        <f t="shared" si="9"/>
        <v>43.55</v>
      </c>
      <c r="AO8" s="11">
        <f>IF(AN8="",Default_Rank_Score,RANK(AN8,AN$4:AN$33,1))</f>
        <v>4</v>
      </c>
      <c r="AP8" s="11" t="e">
        <f>IF(#REF!="",Default_Rank_Score,RANK(#REF!,#REF!,1))</f>
        <v>#REF!</v>
      </c>
      <c r="AQ8" s="11" t="e">
        <f>IF(#REF!="",Default_Rank_Score,RANK(#REF!,#REF!,1))</f>
        <v>#REF!</v>
      </c>
    </row>
    <row r="9" spans="1:43" s="10" customFormat="1" x14ac:dyDescent="0.2">
      <c r="A9" s="61" t="s">
        <v>82</v>
      </c>
      <c r="B9" s="2"/>
      <c r="C9" s="1"/>
      <c r="D9" s="5">
        <v>2</v>
      </c>
      <c r="E9" s="6" t="s">
        <v>57</v>
      </c>
      <c r="F9" s="5"/>
      <c r="G9" s="66">
        <f t="shared" si="0"/>
        <v>5</v>
      </c>
      <c r="H9" s="66">
        <f t="shared" si="1"/>
        <v>31</v>
      </c>
      <c r="I9" s="66">
        <f t="shared" si="2"/>
        <v>1</v>
      </c>
      <c r="J9" s="66">
        <f t="shared" si="3"/>
        <v>5</v>
      </c>
      <c r="K9" s="67">
        <f t="shared" si="4"/>
        <v>219.82999999999998</v>
      </c>
      <c r="L9" s="51">
        <v>41.72</v>
      </c>
      <c r="M9" s="5">
        <v>1</v>
      </c>
      <c r="N9" s="31"/>
      <c r="O9" s="31">
        <v>1</v>
      </c>
      <c r="P9" s="38">
        <f t="shared" si="5"/>
        <v>36.72</v>
      </c>
      <c r="Q9" s="55">
        <f>IF(P9="",Default_Rank_Score,RANK(P9,P$4:P$33,1))</f>
        <v>3</v>
      </c>
      <c r="R9" s="51">
        <v>55.46</v>
      </c>
      <c r="S9" s="5">
        <v>2</v>
      </c>
      <c r="T9" s="31"/>
      <c r="U9" s="31"/>
      <c r="V9" s="38">
        <f t="shared" si="6"/>
        <v>65.460000000000008</v>
      </c>
      <c r="W9" s="57">
        <f>IF(V9="",Default_Rank_Score,RANK(V9,V$4:V$33,1))</f>
        <v>12</v>
      </c>
      <c r="X9" s="51">
        <v>31</v>
      </c>
      <c r="Y9" s="5">
        <v>1</v>
      </c>
      <c r="Z9" s="31"/>
      <c r="AA9" s="31"/>
      <c r="AB9" s="38">
        <f t="shared" si="7"/>
        <v>36</v>
      </c>
      <c r="AC9" s="57">
        <f>IF(AB9="",Default_Rank_Score,RANK(AB9,AB$4:AB$33,1))</f>
        <v>7</v>
      </c>
      <c r="AD9" s="51">
        <v>33.14</v>
      </c>
      <c r="AE9" s="5">
        <v>0</v>
      </c>
      <c r="AF9" s="31"/>
      <c r="AG9" s="31"/>
      <c r="AH9" s="38">
        <f t="shared" si="8"/>
        <v>33.14</v>
      </c>
      <c r="AI9" s="57">
        <f>IF(AH9="",Default_Rank_Score,RANK(AH9,AH$4:AH$33,1))</f>
        <v>4</v>
      </c>
      <c r="AJ9" s="51">
        <v>43.51</v>
      </c>
      <c r="AK9" s="5">
        <v>1</v>
      </c>
      <c r="AL9" s="31"/>
      <c r="AM9" s="31"/>
      <c r="AN9" s="38">
        <f t="shared" si="9"/>
        <v>48.51</v>
      </c>
      <c r="AO9" s="11">
        <f>IF(AN9="",Default_Rank_Score,RANK(AN9,AN$4:AN$33,1))</f>
        <v>5</v>
      </c>
      <c r="AP9" s="11" t="e">
        <f>IF(#REF!="",Default_Rank_Score,RANK(#REF!,#REF!,1))</f>
        <v>#REF!</v>
      </c>
      <c r="AQ9" s="11" t="e">
        <f>IF(#REF!="",Default_Rank_Score,RANK(#REF!,#REF!,1))</f>
        <v>#REF!</v>
      </c>
    </row>
    <row r="10" spans="1:43" s="10" customFormat="1" x14ac:dyDescent="0.2">
      <c r="A10" s="61" t="s">
        <v>59</v>
      </c>
      <c r="B10" s="2"/>
      <c r="C10" s="1"/>
      <c r="D10" s="5">
        <v>1</v>
      </c>
      <c r="E10" s="6" t="s">
        <v>66</v>
      </c>
      <c r="F10" s="5"/>
      <c r="G10" s="66">
        <f t="shared" si="0"/>
        <v>6</v>
      </c>
      <c r="H10" s="66">
        <f t="shared" si="1"/>
        <v>36</v>
      </c>
      <c r="I10" s="66">
        <f t="shared" si="2"/>
        <v>2</v>
      </c>
      <c r="J10" s="66">
        <f t="shared" si="3"/>
        <v>5</v>
      </c>
      <c r="K10" s="67">
        <f t="shared" si="4"/>
        <v>224.46</v>
      </c>
      <c r="L10" s="51">
        <v>43.97</v>
      </c>
      <c r="M10" s="5">
        <v>1</v>
      </c>
      <c r="N10" s="31"/>
      <c r="O10" s="31">
        <v>1</v>
      </c>
      <c r="P10" s="38">
        <f t="shared" si="5"/>
        <v>38.97</v>
      </c>
      <c r="Q10" s="55">
        <f>IF(P10="",Default_Rank_Score,RANK(P10,P$4:P$33,1))</f>
        <v>4</v>
      </c>
      <c r="R10" s="51">
        <v>44.66</v>
      </c>
      <c r="S10" s="68">
        <v>0</v>
      </c>
      <c r="T10" s="31"/>
      <c r="U10" s="31"/>
      <c r="V10" s="38">
        <f t="shared" si="6"/>
        <v>44.66</v>
      </c>
      <c r="W10" s="57">
        <f>IF(V10="",Default_Rank_Score,RANK(V10,V$4:V$33,1))</f>
        <v>5</v>
      </c>
      <c r="X10" s="51">
        <v>36.35</v>
      </c>
      <c r="Y10" s="5">
        <v>0</v>
      </c>
      <c r="Z10" s="31"/>
      <c r="AA10" s="31"/>
      <c r="AB10" s="38">
        <f t="shared" si="7"/>
        <v>36.35</v>
      </c>
      <c r="AC10" s="57">
        <f>IF(AB10="",Default_Rank_Score,RANK(AB10,AB$4:AB$33,1))</f>
        <v>8</v>
      </c>
      <c r="AD10" s="51">
        <v>33.96</v>
      </c>
      <c r="AE10" s="5">
        <v>2</v>
      </c>
      <c r="AF10" s="31">
        <v>1</v>
      </c>
      <c r="AG10" s="31"/>
      <c r="AH10" s="38">
        <f t="shared" si="8"/>
        <v>53.96</v>
      </c>
      <c r="AI10" s="57">
        <f>IF(AH10="",Default_Rank_Score,RANK(AH10,AH$4:AH$33,1))</f>
        <v>12</v>
      </c>
      <c r="AJ10" s="51">
        <v>40.520000000000003</v>
      </c>
      <c r="AK10" s="5">
        <v>2</v>
      </c>
      <c r="AL10" s="31"/>
      <c r="AM10" s="31"/>
      <c r="AN10" s="38">
        <f t="shared" si="9"/>
        <v>50.52</v>
      </c>
      <c r="AO10" s="11">
        <f>IF(AN10="",Default_Rank_Score,RANK(AN10,AN$4:AN$33,1))</f>
        <v>7</v>
      </c>
      <c r="AP10" s="11" t="e">
        <f>IF(#REF!="",Default_Rank_Score,RANK(#REF!,#REF!,1))</f>
        <v>#REF!</v>
      </c>
      <c r="AQ10" s="11" t="e">
        <f>IF(#REF!="",Default_Rank_Score,RANK(#REF!,#REF!,1))</f>
        <v>#REF!</v>
      </c>
    </row>
    <row r="11" spans="1:43" s="10" customFormat="1" x14ac:dyDescent="0.2">
      <c r="A11" s="61" t="s">
        <v>44</v>
      </c>
      <c r="B11" s="2"/>
      <c r="C11" s="1"/>
      <c r="D11" s="5">
        <v>1</v>
      </c>
      <c r="E11" s="6" t="s">
        <v>56</v>
      </c>
      <c r="F11" s="5"/>
      <c r="G11" s="66">
        <f t="shared" si="0"/>
        <v>7</v>
      </c>
      <c r="H11" s="66">
        <f t="shared" si="1"/>
        <v>35</v>
      </c>
      <c r="I11" s="66">
        <f t="shared" si="2"/>
        <v>3</v>
      </c>
      <c r="J11" s="66">
        <f t="shared" si="3"/>
        <v>3</v>
      </c>
      <c r="K11" s="67">
        <f t="shared" si="4"/>
        <v>226.97</v>
      </c>
      <c r="L11" s="51">
        <v>54.73</v>
      </c>
      <c r="M11" s="5">
        <v>0</v>
      </c>
      <c r="N11" s="31"/>
      <c r="O11" s="31">
        <v>1</v>
      </c>
      <c r="P11" s="38">
        <f t="shared" si="5"/>
        <v>44.73</v>
      </c>
      <c r="Q11" s="55">
        <f>IF(P11="",Default_Rank_Score,RANK(P11,P$4:P$33,1))</f>
        <v>5</v>
      </c>
      <c r="R11" s="51">
        <v>35.21</v>
      </c>
      <c r="S11" s="68">
        <v>1</v>
      </c>
      <c r="T11" s="31"/>
      <c r="U11" s="31"/>
      <c r="V11" s="38">
        <f t="shared" si="6"/>
        <v>40.21</v>
      </c>
      <c r="W11" s="57">
        <f>IF(V11="",Default_Rank_Score,RANK(V11,V$4:V$33,1))</f>
        <v>2</v>
      </c>
      <c r="X11" s="51">
        <v>37.229999999999997</v>
      </c>
      <c r="Y11" s="5">
        <v>0</v>
      </c>
      <c r="Z11" s="31"/>
      <c r="AA11" s="31"/>
      <c r="AB11" s="38">
        <f t="shared" si="7"/>
        <v>37.229999999999997</v>
      </c>
      <c r="AC11" s="57">
        <f>IF(AB11="",Default_Rank_Score,RANK(AB11,AB$4:AB$33,1))</f>
        <v>9</v>
      </c>
      <c r="AD11" s="51">
        <v>35.9</v>
      </c>
      <c r="AE11" s="5">
        <v>2</v>
      </c>
      <c r="AF11" s="31">
        <v>1</v>
      </c>
      <c r="AG11" s="31"/>
      <c r="AH11" s="38">
        <f t="shared" si="8"/>
        <v>55.9</v>
      </c>
      <c r="AI11" s="57">
        <f>IF(AH11="",Default_Rank_Score,RANK(AH11,AH$4:AH$33,1))</f>
        <v>13</v>
      </c>
      <c r="AJ11" s="51">
        <v>48.9</v>
      </c>
      <c r="AK11" s="5">
        <v>0</v>
      </c>
      <c r="AL11" s="31"/>
      <c r="AM11" s="31"/>
      <c r="AN11" s="38">
        <f t="shared" si="9"/>
        <v>48.9</v>
      </c>
      <c r="AO11" s="11">
        <f>IF(AN11="",Default_Rank_Score,RANK(AN11,AN$4:AN$33,1))</f>
        <v>6</v>
      </c>
      <c r="AP11" s="11" t="e">
        <f>IF(#REF!="",Default_Rank_Score,RANK(#REF!,#REF!,1))</f>
        <v>#REF!</v>
      </c>
      <c r="AQ11" s="11" t="e">
        <f>IF(#REF!="",Default_Rank_Score,RANK(#REF!,#REF!,1))</f>
        <v>#REF!</v>
      </c>
    </row>
    <row r="12" spans="1:43" s="10" customFormat="1" x14ac:dyDescent="0.2">
      <c r="A12" s="61" t="s">
        <v>81</v>
      </c>
      <c r="B12" s="2"/>
      <c r="C12" s="1"/>
      <c r="D12" s="5">
        <v>2</v>
      </c>
      <c r="E12" s="6" t="s">
        <v>85</v>
      </c>
      <c r="F12" s="5"/>
      <c r="G12" s="66">
        <f t="shared" si="0"/>
        <v>8</v>
      </c>
      <c r="H12" s="66">
        <f t="shared" si="1"/>
        <v>45</v>
      </c>
      <c r="I12" s="66">
        <f t="shared" si="2"/>
        <v>3</v>
      </c>
      <c r="J12" s="66">
        <f t="shared" si="3"/>
        <v>2</v>
      </c>
      <c r="K12" s="67">
        <f t="shared" si="4"/>
        <v>248.73</v>
      </c>
      <c r="L12" s="51">
        <v>71.86</v>
      </c>
      <c r="M12" s="5">
        <v>1</v>
      </c>
      <c r="N12" s="31"/>
      <c r="O12" s="31">
        <v>1</v>
      </c>
      <c r="P12" s="38">
        <f t="shared" si="5"/>
        <v>66.86</v>
      </c>
      <c r="Q12" s="55">
        <f>IF(P12="",Default_Rank_Score,RANK(P12,P$4:P$33,1))</f>
        <v>12</v>
      </c>
      <c r="R12" s="51">
        <v>46.87</v>
      </c>
      <c r="S12" s="5">
        <v>1</v>
      </c>
      <c r="T12" s="31"/>
      <c r="U12" s="31"/>
      <c r="V12" s="38">
        <f t="shared" si="6"/>
        <v>51.87</v>
      </c>
      <c r="W12" s="57">
        <f>IF(V12="",Default_Rank_Score,RANK(V12,V$4:V$33,1))</f>
        <v>7</v>
      </c>
      <c r="X12" s="51">
        <v>33.020000000000003</v>
      </c>
      <c r="Y12" s="5">
        <v>0</v>
      </c>
      <c r="Z12" s="31">
        <v>1</v>
      </c>
      <c r="AA12" s="31"/>
      <c r="AB12" s="38">
        <f t="shared" si="7"/>
        <v>43.02</v>
      </c>
      <c r="AC12" s="57">
        <f>IF(AB12="",Default_Rank_Score,RANK(AB12,AB$4:AB$33,1))</f>
        <v>12</v>
      </c>
      <c r="AD12" s="51">
        <v>35.700000000000003</v>
      </c>
      <c r="AE12" s="5">
        <v>0</v>
      </c>
      <c r="AF12" s="31"/>
      <c r="AG12" s="31"/>
      <c r="AH12" s="38">
        <f t="shared" si="8"/>
        <v>35.700000000000003</v>
      </c>
      <c r="AI12" s="57">
        <f>IF(AH12="",Default_Rank_Score,RANK(AH12,AH$4:AH$33,1))</f>
        <v>6</v>
      </c>
      <c r="AJ12" s="51">
        <v>51.28</v>
      </c>
      <c r="AK12" s="5">
        <v>0</v>
      </c>
      <c r="AL12" s="31"/>
      <c r="AM12" s="31"/>
      <c r="AN12" s="38">
        <f t="shared" si="9"/>
        <v>51.28</v>
      </c>
      <c r="AO12" s="11">
        <f>IF(AN12="",Default_Rank_Score,RANK(AN12,AN$4:AN$33,1))</f>
        <v>8</v>
      </c>
      <c r="AP12" s="11" t="e">
        <f>IF(#REF!="",Default_Rank_Score,RANK(#REF!,#REF!,1))</f>
        <v>#REF!</v>
      </c>
      <c r="AQ12" s="11" t="e">
        <f>IF(#REF!="",Default_Rank_Score,RANK(#REF!,#REF!,1))</f>
        <v>#REF!</v>
      </c>
    </row>
    <row r="13" spans="1:43" s="10" customFormat="1" x14ac:dyDescent="0.2">
      <c r="A13" s="61" t="s">
        <v>45</v>
      </c>
      <c r="B13" s="2"/>
      <c r="C13" s="1"/>
      <c r="D13" s="5">
        <v>1</v>
      </c>
      <c r="E13" s="6" t="s">
        <v>55</v>
      </c>
      <c r="F13" s="5"/>
      <c r="G13" s="66">
        <f t="shared" si="0"/>
        <v>9</v>
      </c>
      <c r="H13" s="66">
        <f t="shared" si="1"/>
        <v>47</v>
      </c>
      <c r="I13" s="66">
        <f t="shared" si="2"/>
        <v>3</v>
      </c>
      <c r="J13" s="66">
        <f t="shared" si="3"/>
        <v>4</v>
      </c>
      <c r="K13" s="67">
        <f t="shared" si="4"/>
        <v>257.13</v>
      </c>
      <c r="L13" s="51">
        <v>62.78</v>
      </c>
      <c r="M13" s="5">
        <v>0</v>
      </c>
      <c r="N13" s="31"/>
      <c r="O13" s="31">
        <v>1</v>
      </c>
      <c r="P13" s="38">
        <f t="shared" si="5"/>
        <v>52.78</v>
      </c>
      <c r="Q13" s="55">
        <f>IF(P13="",Default_Rank_Score,RANK(P13,P$4:P$33,1))</f>
        <v>7</v>
      </c>
      <c r="R13" s="51">
        <v>54.52</v>
      </c>
      <c r="S13" s="5">
        <v>0</v>
      </c>
      <c r="T13" s="31"/>
      <c r="U13" s="31"/>
      <c r="V13" s="38">
        <f t="shared" si="6"/>
        <v>54.52</v>
      </c>
      <c r="W13" s="57">
        <f>IF(V13="",Default_Rank_Score,RANK(V13,V$4:V$33,1))</f>
        <v>9</v>
      </c>
      <c r="X13" s="51">
        <v>32.82</v>
      </c>
      <c r="Y13" s="5">
        <v>0</v>
      </c>
      <c r="Z13" s="31">
        <v>1</v>
      </c>
      <c r="AA13" s="31"/>
      <c r="AB13" s="38">
        <f t="shared" si="7"/>
        <v>42.82</v>
      </c>
      <c r="AC13" s="57">
        <f>IF(AB13="",Default_Rank_Score,RANK(AB13,AB$4:AB$33,1))</f>
        <v>11</v>
      </c>
      <c r="AD13" s="51">
        <v>37.520000000000003</v>
      </c>
      <c r="AE13" s="5">
        <v>3</v>
      </c>
      <c r="AF13" s="31"/>
      <c r="AG13" s="31"/>
      <c r="AH13" s="38">
        <f t="shared" si="8"/>
        <v>52.52</v>
      </c>
      <c r="AI13" s="57">
        <f>IF(AH13="",Default_Rank_Score,RANK(AH13,AH$4:AH$33,1))</f>
        <v>11</v>
      </c>
      <c r="AJ13" s="51">
        <v>49.49</v>
      </c>
      <c r="AK13" s="5">
        <v>1</v>
      </c>
      <c r="AL13" s="31"/>
      <c r="AM13" s="31"/>
      <c r="AN13" s="38">
        <f t="shared" si="9"/>
        <v>54.49</v>
      </c>
      <c r="AO13" s="11">
        <f>IF(AN13="",Default_Rank_Score,RANK(AN13,AN$4:AN$33,1))</f>
        <v>9</v>
      </c>
      <c r="AP13" s="11" t="e">
        <f>IF(#REF!="",Default_Rank_Score,RANK(#REF!,#REF!,1))</f>
        <v>#REF!</v>
      </c>
      <c r="AQ13" s="11" t="e">
        <f>IF(#REF!="",Default_Rank_Score,RANK(#REF!,#REF!,1))</f>
        <v>#REF!</v>
      </c>
    </row>
    <row r="14" spans="1:43" s="10" customFormat="1" x14ac:dyDescent="0.2">
      <c r="A14" s="61" t="s">
        <v>64</v>
      </c>
      <c r="B14" s="2"/>
      <c r="C14" s="1"/>
      <c r="D14" s="5">
        <v>1</v>
      </c>
      <c r="E14" s="6" t="s">
        <v>55</v>
      </c>
      <c r="F14" s="5"/>
      <c r="G14" s="66">
        <f t="shared" si="0"/>
        <v>10</v>
      </c>
      <c r="H14" s="66">
        <f t="shared" si="1"/>
        <v>48</v>
      </c>
      <c r="I14" s="66">
        <f t="shared" si="2"/>
        <v>0</v>
      </c>
      <c r="J14" s="66">
        <f t="shared" si="3"/>
        <v>13</v>
      </c>
      <c r="K14" s="67">
        <f t="shared" si="4"/>
        <v>261.38</v>
      </c>
      <c r="L14" s="51">
        <v>62.53</v>
      </c>
      <c r="M14" s="68">
        <v>3</v>
      </c>
      <c r="N14" s="31"/>
      <c r="O14" s="31">
        <v>0</v>
      </c>
      <c r="P14" s="38">
        <f t="shared" si="5"/>
        <v>77.53</v>
      </c>
      <c r="Q14" s="55">
        <f>IF(P14="",Default_Rank_Score,RANK(P14,P$4:P$33,1))</f>
        <v>16</v>
      </c>
      <c r="R14" s="51">
        <v>44.01</v>
      </c>
      <c r="S14" s="5">
        <v>2</v>
      </c>
      <c r="T14" s="31"/>
      <c r="U14" s="31"/>
      <c r="V14" s="38">
        <f t="shared" si="6"/>
        <v>54.01</v>
      </c>
      <c r="W14" s="57">
        <f>IF(V14="",Default_Rank_Score,RANK(V14,V$4:V$33,1))</f>
        <v>8</v>
      </c>
      <c r="X14" s="51">
        <v>23.19</v>
      </c>
      <c r="Y14" s="5">
        <v>1</v>
      </c>
      <c r="Z14" s="31"/>
      <c r="AA14" s="31"/>
      <c r="AB14" s="38">
        <f t="shared" si="7"/>
        <v>28.19</v>
      </c>
      <c r="AC14" s="57">
        <f>IF(AB14="",Default_Rank_Score,RANK(AB14,AB$4:AB$33,1))</f>
        <v>5</v>
      </c>
      <c r="AD14" s="51">
        <v>33.46</v>
      </c>
      <c r="AE14" s="5">
        <v>2</v>
      </c>
      <c r="AF14" s="31"/>
      <c r="AG14" s="31"/>
      <c r="AH14" s="38">
        <f t="shared" si="8"/>
        <v>43.46</v>
      </c>
      <c r="AI14" s="57">
        <f>IF(AH14="",Default_Rank_Score,RANK(AH14,AH$4:AH$33,1))</f>
        <v>8</v>
      </c>
      <c r="AJ14" s="51">
        <v>33.19</v>
      </c>
      <c r="AK14" s="5">
        <v>5</v>
      </c>
      <c r="AL14" s="31"/>
      <c r="AM14" s="31"/>
      <c r="AN14" s="38">
        <f t="shared" si="9"/>
        <v>58.19</v>
      </c>
      <c r="AO14" s="11">
        <f>IF(AN14="",Default_Rank_Score,RANK(AN14,AN$4:AN$33,1))</f>
        <v>11</v>
      </c>
      <c r="AP14" s="11" t="e">
        <f>IF(#REF!="",Default_Rank_Score,RANK(#REF!,#REF!,1))</f>
        <v>#REF!</v>
      </c>
      <c r="AQ14" s="11" t="e">
        <f>IF(#REF!="",Default_Rank_Score,RANK(#REF!,#REF!,1))</f>
        <v>#REF!</v>
      </c>
    </row>
    <row r="15" spans="1:43" s="10" customFormat="1" x14ac:dyDescent="0.2">
      <c r="A15" s="61" t="s">
        <v>41</v>
      </c>
      <c r="B15" s="2"/>
      <c r="C15" s="1"/>
      <c r="D15" s="5">
        <v>1</v>
      </c>
      <c r="E15" s="6" t="s">
        <v>54</v>
      </c>
      <c r="F15" s="5"/>
      <c r="G15" s="66">
        <f t="shared" si="0"/>
        <v>11</v>
      </c>
      <c r="H15" s="66">
        <f t="shared" si="1"/>
        <v>54</v>
      </c>
      <c r="I15" s="66">
        <f t="shared" si="2"/>
        <v>0</v>
      </c>
      <c r="J15" s="66">
        <f t="shared" si="3"/>
        <v>11</v>
      </c>
      <c r="K15" s="67">
        <f t="shared" si="4"/>
        <v>270.95</v>
      </c>
      <c r="L15" s="51">
        <v>44.79</v>
      </c>
      <c r="M15" s="5">
        <v>3</v>
      </c>
      <c r="N15" s="31"/>
      <c r="O15" s="31">
        <v>1</v>
      </c>
      <c r="P15" s="38">
        <f t="shared" si="5"/>
        <v>49.79</v>
      </c>
      <c r="Q15" s="55">
        <f>IF(P15="",Default_Rank_Score,RANK(P15,P$4:P$33,1))</f>
        <v>6</v>
      </c>
      <c r="R15" s="51">
        <v>54.35</v>
      </c>
      <c r="S15" s="5">
        <v>3</v>
      </c>
      <c r="T15" s="31"/>
      <c r="U15" s="31"/>
      <c r="V15" s="38">
        <f t="shared" si="6"/>
        <v>69.349999999999994</v>
      </c>
      <c r="W15" s="57">
        <f>IF(V15="",Default_Rank_Score,RANK(V15,V$4:V$33,1))</f>
        <v>14</v>
      </c>
      <c r="X15" s="51">
        <v>33.92</v>
      </c>
      <c r="Y15" s="5">
        <v>1</v>
      </c>
      <c r="Z15" s="31"/>
      <c r="AA15" s="31"/>
      <c r="AB15" s="38">
        <f t="shared" si="7"/>
        <v>38.92</v>
      </c>
      <c r="AC15" s="57">
        <f>IF(AB15="",Default_Rank_Score,RANK(AB15,AB$4:AB$33,1))</f>
        <v>10</v>
      </c>
      <c r="AD15" s="51">
        <v>39.56</v>
      </c>
      <c r="AE15" s="5">
        <v>2</v>
      </c>
      <c r="AF15" s="31"/>
      <c r="AG15" s="31"/>
      <c r="AH15" s="38">
        <f t="shared" si="8"/>
        <v>49.56</v>
      </c>
      <c r="AI15" s="57">
        <f>IF(AH15="",Default_Rank_Score,RANK(AH15,AH$4:AH$33,1))</f>
        <v>10</v>
      </c>
      <c r="AJ15" s="51">
        <v>53.33</v>
      </c>
      <c r="AK15" s="5">
        <v>2</v>
      </c>
      <c r="AL15" s="31"/>
      <c r="AM15" s="31"/>
      <c r="AN15" s="38">
        <f t="shared" si="9"/>
        <v>63.33</v>
      </c>
      <c r="AO15" s="11">
        <f>IF(AN15="",Default_Rank_Score,RANK(AN15,AN$4:AN$33,1))</f>
        <v>14</v>
      </c>
      <c r="AP15" s="11" t="e">
        <f>IF(#REF!="",Default_Rank_Score,RANK(#REF!,#REF!,1))</f>
        <v>#REF!</v>
      </c>
      <c r="AQ15" s="11" t="e">
        <f>IF(#REF!="",Default_Rank_Score,RANK(#REF!,#REF!,1))</f>
        <v>#REF!</v>
      </c>
    </row>
    <row r="16" spans="1:43" s="10" customFormat="1" x14ac:dyDescent="0.2">
      <c r="A16" s="61" t="s">
        <v>75</v>
      </c>
      <c r="B16" s="2"/>
      <c r="C16" s="1"/>
      <c r="D16" s="5">
        <v>2</v>
      </c>
      <c r="E16" s="6" t="s">
        <v>56</v>
      </c>
      <c r="F16" s="5"/>
      <c r="G16" s="66">
        <f t="shared" si="0"/>
        <v>12</v>
      </c>
      <c r="H16" s="66">
        <f t="shared" si="1"/>
        <v>56</v>
      </c>
      <c r="I16" s="66">
        <f t="shared" si="2"/>
        <v>1</v>
      </c>
      <c r="J16" s="66">
        <f t="shared" si="3"/>
        <v>6</v>
      </c>
      <c r="K16" s="67">
        <f t="shared" si="4"/>
        <v>281.86</v>
      </c>
      <c r="L16" s="51">
        <v>77.400000000000006</v>
      </c>
      <c r="M16" s="5">
        <v>2</v>
      </c>
      <c r="N16" s="31"/>
      <c r="O16" s="31">
        <v>1</v>
      </c>
      <c r="P16" s="38">
        <f t="shared" si="5"/>
        <v>77.400000000000006</v>
      </c>
      <c r="Q16" s="55">
        <f>IF(P16="",Default_Rank_Score,RANK(P16,P$4:P$33,1))</f>
        <v>15</v>
      </c>
      <c r="R16" s="51">
        <v>60.03</v>
      </c>
      <c r="S16" s="5">
        <v>0</v>
      </c>
      <c r="T16" s="31"/>
      <c r="U16" s="31"/>
      <c r="V16" s="38">
        <f t="shared" si="6"/>
        <v>60.03</v>
      </c>
      <c r="W16" s="57">
        <f>IF(V16="",Default_Rank_Score,RANK(V16,V$4:V$33,1))</f>
        <v>11</v>
      </c>
      <c r="X16" s="51">
        <v>39.17</v>
      </c>
      <c r="Y16" s="5">
        <v>2</v>
      </c>
      <c r="Z16" s="31"/>
      <c r="AA16" s="31"/>
      <c r="AB16" s="38">
        <f t="shared" si="7"/>
        <v>49.17</v>
      </c>
      <c r="AC16" s="57">
        <f>IF(AB16="",Default_Rank_Score,RANK(AB16,AB$4:AB$33,1))</f>
        <v>13</v>
      </c>
      <c r="AD16" s="51">
        <v>35.29</v>
      </c>
      <c r="AE16" s="5">
        <v>1</v>
      </c>
      <c r="AF16" s="31"/>
      <c r="AG16" s="31"/>
      <c r="AH16" s="38">
        <f t="shared" si="8"/>
        <v>40.29</v>
      </c>
      <c r="AI16" s="57">
        <f>IF(AH16="",Default_Rank_Score,RANK(AH16,AH$4:AH$33,1))</f>
        <v>7</v>
      </c>
      <c r="AJ16" s="51">
        <v>49.97</v>
      </c>
      <c r="AK16" s="5">
        <v>1</v>
      </c>
      <c r="AL16" s="31"/>
      <c r="AM16" s="31"/>
      <c r="AN16" s="38">
        <f t="shared" si="9"/>
        <v>54.97</v>
      </c>
      <c r="AO16" s="11">
        <f>IF(AN16="",Default_Rank_Score,RANK(AN16,AN$4:AN$33,1))</f>
        <v>10</v>
      </c>
      <c r="AP16" s="11" t="e">
        <f>IF(#REF!="",Default_Rank_Score,RANK(#REF!,#REF!,1))</f>
        <v>#REF!</v>
      </c>
      <c r="AQ16" s="11" t="e">
        <f>IF(#REF!="",Default_Rank_Score,RANK(#REF!,#REF!,1))</f>
        <v>#REF!</v>
      </c>
    </row>
    <row r="17" spans="1:43" s="10" customFormat="1" x14ac:dyDescent="0.2">
      <c r="A17" s="61" t="s">
        <v>76</v>
      </c>
      <c r="B17" s="2"/>
      <c r="C17" s="1"/>
      <c r="D17" s="5">
        <v>2</v>
      </c>
      <c r="E17" s="6" t="s">
        <v>56</v>
      </c>
      <c r="F17" s="5"/>
      <c r="G17" s="66">
        <f t="shared" si="0"/>
        <v>13</v>
      </c>
      <c r="H17" s="66">
        <f t="shared" si="1"/>
        <v>66</v>
      </c>
      <c r="I17" s="66">
        <f t="shared" si="2"/>
        <v>4</v>
      </c>
      <c r="J17" s="66">
        <f t="shared" si="3"/>
        <v>1</v>
      </c>
      <c r="K17" s="67">
        <f t="shared" si="4"/>
        <v>308.23</v>
      </c>
      <c r="L17" s="51">
        <v>76.510000000000005</v>
      </c>
      <c r="M17" s="5">
        <v>0</v>
      </c>
      <c r="N17" s="31"/>
      <c r="O17" s="31">
        <v>1</v>
      </c>
      <c r="P17" s="38">
        <f t="shared" si="5"/>
        <v>66.510000000000005</v>
      </c>
      <c r="Q17" s="55">
        <f>IF(P17="",Default_Rank_Score,RANK(P17,P$4:P$33,1))</f>
        <v>11</v>
      </c>
      <c r="R17" s="51">
        <v>55.78</v>
      </c>
      <c r="S17" s="5">
        <v>0</v>
      </c>
      <c r="T17" s="31">
        <v>1</v>
      </c>
      <c r="U17" s="31"/>
      <c r="V17" s="38">
        <f t="shared" si="6"/>
        <v>65.78</v>
      </c>
      <c r="W17" s="57">
        <f>IF(V17="",Default_Rank_Score,RANK(V17,V$4:V$33,1))</f>
        <v>13</v>
      </c>
      <c r="X17" s="51">
        <v>45.96</v>
      </c>
      <c r="Y17" s="5">
        <v>1</v>
      </c>
      <c r="Z17" s="31"/>
      <c r="AA17" s="31"/>
      <c r="AB17" s="38">
        <f t="shared" si="7"/>
        <v>50.96</v>
      </c>
      <c r="AC17" s="57">
        <f>IF(AB17="",Default_Rank_Score,RANK(AB17,AB$4:AB$33,1))</f>
        <v>14</v>
      </c>
      <c r="AD17" s="51">
        <v>48.98</v>
      </c>
      <c r="AE17" s="5">
        <v>0</v>
      </c>
      <c r="AF17" s="31"/>
      <c r="AG17" s="31"/>
      <c r="AH17" s="38">
        <f t="shared" si="8"/>
        <v>48.98</v>
      </c>
      <c r="AI17" s="57">
        <f>IF(AH17="",Default_Rank_Score,RANK(AH17,AH$4:AH$33,1))</f>
        <v>9</v>
      </c>
      <c r="AJ17" s="51">
        <v>66</v>
      </c>
      <c r="AK17" s="5">
        <v>0</v>
      </c>
      <c r="AL17" s="31">
        <v>1</v>
      </c>
      <c r="AM17" s="31"/>
      <c r="AN17" s="38">
        <f t="shared" si="9"/>
        <v>76</v>
      </c>
      <c r="AO17" s="11">
        <f>IF(AN17="",Default_Rank_Score,RANK(AN17,AN$4:AN$33,1))</f>
        <v>19</v>
      </c>
      <c r="AP17" s="11" t="e">
        <f>IF(#REF!="",Default_Rank_Score,RANK(#REF!,#REF!,1))</f>
        <v>#REF!</v>
      </c>
      <c r="AQ17" s="11" t="e">
        <f>IF(#REF!="",Default_Rank_Score,RANK(#REF!,#REF!,1))</f>
        <v>#REF!</v>
      </c>
    </row>
    <row r="18" spans="1:43" s="10" customFormat="1" x14ac:dyDescent="0.2">
      <c r="A18" s="61" t="s">
        <v>43</v>
      </c>
      <c r="B18" s="2"/>
      <c r="C18" s="1"/>
      <c r="D18" s="5">
        <v>1</v>
      </c>
      <c r="E18" s="6" t="s">
        <v>55</v>
      </c>
      <c r="F18" s="5"/>
      <c r="G18" s="66">
        <f t="shared" si="0"/>
        <v>14</v>
      </c>
      <c r="H18" s="66">
        <f t="shared" si="1"/>
        <v>79</v>
      </c>
      <c r="I18" s="66">
        <f t="shared" si="2"/>
        <v>1</v>
      </c>
      <c r="J18" s="66">
        <f t="shared" si="3"/>
        <v>9</v>
      </c>
      <c r="K18" s="67">
        <f t="shared" si="4"/>
        <v>348.05</v>
      </c>
      <c r="L18" s="51">
        <v>93</v>
      </c>
      <c r="M18" s="5">
        <v>2</v>
      </c>
      <c r="N18" s="31"/>
      <c r="O18" s="31">
        <v>0</v>
      </c>
      <c r="P18" s="38">
        <f t="shared" si="5"/>
        <v>103</v>
      </c>
      <c r="Q18" s="55">
        <f>IF(P18="",Default_Rank_Score,RANK(P18,P$4:P$33,1))</f>
        <v>21</v>
      </c>
      <c r="R18" s="51">
        <v>63.28</v>
      </c>
      <c r="S18" s="5">
        <v>2</v>
      </c>
      <c r="T18" s="31">
        <v>1</v>
      </c>
      <c r="U18" s="31"/>
      <c r="V18" s="38">
        <f t="shared" si="6"/>
        <v>83.28</v>
      </c>
      <c r="W18" s="57">
        <f>IF(V18="",Default_Rank_Score,RANK(V18,V$4:V$33,1))</f>
        <v>20</v>
      </c>
      <c r="X18" s="51">
        <v>30.88</v>
      </c>
      <c r="Y18" s="68">
        <v>0</v>
      </c>
      <c r="Z18" s="31"/>
      <c r="AA18" s="31"/>
      <c r="AB18" s="38">
        <f t="shared" si="7"/>
        <v>30.88</v>
      </c>
      <c r="AC18" s="57">
        <f>IF(AB18="",Default_Rank_Score,RANK(AB18,AB$4:AB$33,1))</f>
        <v>6</v>
      </c>
      <c r="AD18" s="51">
        <v>55.27</v>
      </c>
      <c r="AE18" s="5">
        <v>2</v>
      </c>
      <c r="AF18" s="31"/>
      <c r="AG18" s="31"/>
      <c r="AH18" s="38">
        <f t="shared" si="8"/>
        <v>65.27000000000001</v>
      </c>
      <c r="AI18" s="57">
        <f>IF(AH18="",Default_Rank_Score,RANK(AH18,AH$4:AH$33,1))</f>
        <v>17</v>
      </c>
      <c r="AJ18" s="51">
        <v>50.62</v>
      </c>
      <c r="AK18" s="5">
        <v>3</v>
      </c>
      <c r="AL18" s="31"/>
      <c r="AM18" s="31"/>
      <c r="AN18" s="38">
        <f t="shared" si="9"/>
        <v>65.62</v>
      </c>
      <c r="AO18" s="11">
        <f>IF(AN18="",Default_Rank_Score,RANK(AN18,AN$4:AN$33,1))</f>
        <v>15</v>
      </c>
      <c r="AP18" s="11" t="e">
        <f>IF(#REF!="",Default_Rank_Score,RANK(#REF!,#REF!,1))</f>
        <v>#REF!</v>
      </c>
      <c r="AQ18" s="11" t="e">
        <f>IF(#REF!="",Default_Rank_Score,RANK(#REF!,#REF!,1))</f>
        <v>#REF!</v>
      </c>
    </row>
    <row r="19" spans="1:43" s="10" customFormat="1" x14ac:dyDescent="0.2">
      <c r="A19" s="61" t="s">
        <v>58</v>
      </c>
      <c r="B19" s="2"/>
      <c r="C19" s="1"/>
      <c r="D19" s="5">
        <v>1</v>
      </c>
      <c r="E19" s="6" t="s">
        <v>48</v>
      </c>
      <c r="F19" s="5"/>
      <c r="G19" s="66">
        <f t="shared" si="0"/>
        <v>15</v>
      </c>
      <c r="H19" s="66">
        <f t="shared" si="1"/>
        <v>84</v>
      </c>
      <c r="I19" s="66">
        <f t="shared" si="2"/>
        <v>2</v>
      </c>
      <c r="J19" s="66">
        <f t="shared" si="3"/>
        <v>9</v>
      </c>
      <c r="K19" s="67">
        <f t="shared" si="4"/>
        <v>354.1</v>
      </c>
      <c r="L19" s="51">
        <v>98.41</v>
      </c>
      <c r="M19" s="5">
        <v>3</v>
      </c>
      <c r="N19" s="31"/>
      <c r="O19" s="31">
        <v>1</v>
      </c>
      <c r="P19" s="38">
        <f t="shared" si="5"/>
        <v>103.41</v>
      </c>
      <c r="Q19" s="55">
        <f>IF(P19="",Default_Rank_Score,RANK(P19,P$4:P$33,1))</f>
        <v>22</v>
      </c>
      <c r="R19" s="51">
        <v>52.61</v>
      </c>
      <c r="S19" s="5">
        <v>4</v>
      </c>
      <c r="T19" s="31"/>
      <c r="U19" s="31"/>
      <c r="V19" s="38">
        <f t="shared" si="6"/>
        <v>72.61</v>
      </c>
      <c r="W19" s="57">
        <f>IF(V19="",Default_Rank_Score,RANK(V19,V$4:V$33,1))</f>
        <v>16</v>
      </c>
      <c r="X19" s="51">
        <v>51.79</v>
      </c>
      <c r="Y19" s="68">
        <v>0</v>
      </c>
      <c r="Z19" s="31"/>
      <c r="AA19" s="31"/>
      <c r="AB19" s="38">
        <f t="shared" si="7"/>
        <v>51.79</v>
      </c>
      <c r="AC19" s="57">
        <f>IF(AB19="",Default_Rank_Score,RANK(AB19,AB$4:AB$33,1))</f>
        <v>15</v>
      </c>
      <c r="AD19" s="51">
        <v>57.31</v>
      </c>
      <c r="AE19" s="5">
        <v>2</v>
      </c>
      <c r="AF19" s="31"/>
      <c r="AG19" s="31"/>
      <c r="AH19" s="38">
        <f t="shared" si="8"/>
        <v>67.31</v>
      </c>
      <c r="AI19" s="57">
        <f>IF(AH19="",Default_Rank_Score,RANK(AH19,AH$4:AH$33,1))</f>
        <v>18</v>
      </c>
      <c r="AJ19" s="51">
        <v>58.98</v>
      </c>
      <c r="AK19" s="5">
        <v>0</v>
      </c>
      <c r="AL19" s="31"/>
      <c r="AM19" s="31"/>
      <c r="AN19" s="38">
        <f t="shared" si="9"/>
        <v>58.98</v>
      </c>
      <c r="AO19" s="11">
        <f>IF(AN19="",Default_Rank_Score,RANK(AN19,AN$4:AN$33,1))</f>
        <v>13</v>
      </c>
      <c r="AP19" s="11" t="e">
        <f>IF(#REF!="",Default_Rank_Score,RANK(#REF!,#REF!,1))</f>
        <v>#REF!</v>
      </c>
      <c r="AQ19" s="11" t="e">
        <f>IF(#REF!="",Default_Rank_Score,RANK(#REF!,#REF!,1))</f>
        <v>#REF!</v>
      </c>
    </row>
    <row r="20" spans="1:43" s="10" customFormat="1" x14ac:dyDescent="0.2">
      <c r="A20" s="61" t="s">
        <v>46</v>
      </c>
      <c r="B20" s="2"/>
      <c r="C20" s="1"/>
      <c r="D20" s="5">
        <v>1</v>
      </c>
      <c r="E20" s="6" t="s">
        <v>56</v>
      </c>
      <c r="F20" s="5"/>
      <c r="G20" s="66">
        <f t="shared" si="0"/>
        <v>16</v>
      </c>
      <c r="H20" s="66">
        <f t="shared" si="1"/>
        <v>92</v>
      </c>
      <c r="I20" s="66">
        <f t="shared" si="2"/>
        <v>0</v>
      </c>
      <c r="J20" s="66">
        <f t="shared" si="3"/>
        <v>10</v>
      </c>
      <c r="K20" s="67">
        <f t="shared" si="4"/>
        <v>364.38000000000005</v>
      </c>
      <c r="L20" s="51">
        <v>76.849999999999994</v>
      </c>
      <c r="M20" s="5">
        <v>2</v>
      </c>
      <c r="N20" s="31">
        <v>1</v>
      </c>
      <c r="O20" s="31">
        <v>1</v>
      </c>
      <c r="P20" s="38">
        <f t="shared" si="5"/>
        <v>86.85</v>
      </c>
      <c r="Q20" s="55">
        <f>IF(P20="",Default_Rank_Score,RANK(P20,P$4:P$33,1))</f>
        <v>18</v>
      </c>
      <c r="R20" s="51">
        <v>68.58</v>
      </c>
      <c r="S20" s="5">
        <v>3</v>
      </c>
      <c r="T20" s="31"/>
      <c r="U20" s="31"/>
      <c r="V20" s="38">
        <f t="shared" si="6"/>
        <v>83.58</v>
      </c>
      <c r="W20" s="57">
        <f>IF(V20="",Default_Rank_Score,RANK(V20,V$4:V$33,1))</f>
        <v>21</v>
      </c>
      <c r="X20" s="51">
        <v>48.74</v>
      </c>
      <c r="Y20" s="68">
        <v>1</v>
      </c>
      <c r="Z20" s="31"/>
      <c r="AA20" s="31"/>
      <c r="AB20" s="38">
        <f t="shared" si="7"/>
        <v>53.74</v>
      </c>
      <c r="AC20" s="57">
        <f>IF(AB20="",Default_Rank_Score,RANK(AB20,AB$4:AB$33,1))</f>
        <v>16</v>
      </c>
      <c r="AD20" s="51">
        <v>51.79</v>
      </c>
      <c r="AE20" s="5">
        <v>2</v>
      </c>
      <c r="AF20" s="31"/>
      <c r="AG20" s="31"/>
      <c r="AH20" s="38">
        <f t="shared" si="8"/>
        <v>61.79</v>
      </c>
      <c r="AI20" s="57">
        <f>IF(AH20="",Default_Rank_Score,RANK(AH20,AH$4:AH$33,1))</f>
        <v>16</v>
      </c>
      <c r="AJ20" s="51">
        <v>68.42</v>
      </c>
      <c r="AK20" s="5">
        <v>2</v>
      </c>
      <c r="AL20" s="31"/>
      <c r="AM20" s="31"/>
      <c r="AN20" s="38">
        <f t="shared" si="9"/>
        <v>78.42</v>
      </c>
      <c r="AO20" s="11">
        <f>IF(AN20="",Default_Rank_Score,RANK(AN20,AN$4:AN$33,1))</f>
        <v>21</v>
      </c>
      <c r="AP20" s="11" t="e">
        <f>IF(#REF!="",Default_Rank_Score,RANK(#REF!,#REF!,1))</f>
        <v>#REF!</v>
      </c>
      <c r="AQ20" s="11" t="e">
        <f>IF(#REF!="",Default_Rank_Score,RANK(#REF!,#REF!,1))</f>
        <v>#REF!</v>
      </c>
    </row>
    <row r="21" spans="1:43" s="10" customFormat="1" x14ac:dyDescent="0.2">
      <c r="A21" s="61" t="s">
        <v>40</v>
      </c>
      <c r="B21" s="2"/>
      <c r="C21" s="1"/>
      <c r="D21" s="5">
        <v>1</v>
      </c>
      <c r="E21" s="6" t="s">
        <v>48</v>
      </c>
      <c r="F21" s="5"/>
      <c r="G21" s="66">
        <f t="shared" si="0"/>
        <v>17</v>
      </c>
      <c r="H21" s="66">
        <f t="shared" si="1"/>
        <v>87</v>
      </c>
      <c r="I21" s="66">
        <f t="shared" si="2"/>
        <v>0</v>
      </c>
      <c r="J21" s="66">
        <f t="shared" si="3"/>
        <v>12</v>
      </c>
      <c r="K21" s="67">
        <f t="shared" si="4"/>
        <v>364.60999999999996</v>
      </c>
      <c r="L21" s="51">
        <v>75.290000000000006</v>
      </c>
      <c r="M21" s="5">
        <v>4</v>
      </c>
      <c r="N21" s="31"/>
      <c r="O21" s="31">
        <v>0</v>
      </c>
      <c r="P21" s="38">
        <f t="shared" si="5"/>
        <v>95.29</v>
      </c>
      <c r="Q21" s="55">
        <f>IF(P21="",Default_Rank_Score,RANK(P21,P$4:P$33,1))</f>
        <v>20</v>
      </c>
      <c r="R21" s="51">
        <v>56.97</v>
      </c>
      <c r="S21" s="5">
        <v>3</v>
      </c>
      <c r="T21" s="31"/>
      <c r="U21" s="31"/>
      <c r="V21" s="38">
        <f t="shared" si="6"/>
        <v>71.97</v>
      </c>
      <c r="W21" s="57">
        <f>IF(V21="",Default_Rank_Score,RANK(V21,V$4:V$33,1))</f>
        <v>15</v>
      </c>
      <c r="X21" s="51">
        <v>50.4</v>
      </c>
      <c r="Y21" s="5">
        <v>1</v>
      </c>
      <c r="Z21" s="31"/>
      <c r="AA21" s="31"/>
      <c r="AB21" s="38">
        <f t="shared" si="7"/>
        <v>55.4</v>
      </c>
      <c r="AC21" s="57">
        <f>IF(AB21="",Default_Rank_Score,RANK(AB21,AB$4:AB$33,1))</f>
        <v>17</v>
      </c>
      <c r="AD21" s="51">
        <v>56.12</v>
      </c>
      <c r="AE21" s="5">
        <v>3</v>
      </c>
      <c r="AF21" s="31"/>
      <c r="AG21" s="31"/>
      <c r="AH21" s="38">
        <f t="shared" si="8"/>
        <v>71.12</v>
      </c>
      <c r="AI21" s="57">
        <f>IF(AH21="",Default_Rank_Score,RANK(AH21,AH$4:AH$33,1))</f>
        <v>19</v>
      </c>
      <c r="AJ21" s="51">
        <v>65.83</v>
      </c>
      <c r="AK21" s="5">
        <v>1</v>
      </c>
      <c r="AL21" s="31"/>
      <c r="AM21" s="31"/>
      <c r="AN21" s="38">
        <f t="shared" si="9"/>
        <v>70.83</v>
      </c>
      <c r="AO21" s="11">
        <f>IF(AN21="",Default_Rank_Score,RANK(AN21,AN$4:AN$33,1))</f>
        <v>16</v>
      </c>
      <c r="AP21" s="11" t="e">
        <f>IF(#REF!="",Default_Rank_Score,RANK(#REF!,#REF!,1))</f>
        <v>#REF!</v>
      </c>
      <c r="AQ21" s="11" t="e">
        <f>IF(#REF!="",Default_Rank_Score,RANK(#REF!,#REF!,1))</f>
        <v>#REF!</v>
      </c>
    </row>
    <row r="22" spans="1:43" s="10" customFormat="1" x14ac:dyDescent="0.2">
      <c r="A22" s="61" t="s">
        <v>70</v>
      </c>
      <c r="B22" s="2"/>
      <c r="C22" s="1"/>
      <c r="D22" s="5">
        <v>2</v>
      </c>
      <c r="E22" s="6" t="s">
        <v>55</v>
      </c>
      <c r="F22" s="5"/>
      <c r="G22" s="66">
        <f t="shared" si="0"/>
        <v>18</v>
      </c>
      <c r="H22" s="66">
        <f t="shared" si="1"/>
        <v>90</v>
      </c>
      <c r="I22" s="66">
        <f t="shared" si="2"/>
        <v>5</v>
      </c>
      <c r="J22" s="66">
        <f t="shared" si="3"/>
        <v>0</v>
      </c>
      <c r="K22" s="67">
        <f t="shared" si="4"/>
        <v>365.01</v>
      </c>
      <c r="L22" s="51">
        <v>80.459999999999994</v>
      </c>
      <c r="M22" s="5">
        <v>0</v>
      </c>
      <c r="N22" s="31"/>
      <c r="O22" s="31">
        <v>1</v>
      </c>
      <c r="P22" s="38">
        <f t="shared" si="5"/>
        <v>70.459999999999994</v>
      </c>
      <c r="Q22" s="55">
        <f>IF(P22="",Default_Rank_Score,RANK(P22,P$4:P$33,1))</f>
        <v>13</v>
      </c>
      <c r="R22" s="51">
        <v>63.33</v>
      </c>
      <c r="S22" s="5">
        <v>0</v>
      </c>
      <c r="T22" s="31">
        <v>1</v>
      </c>
      <c r="U22" s="31"/>
      <c r="V22" s="38">
        <f t="shared" si="6"/>
        <v>73.33</v>
      </c>
      <c r="W22" s="57">
        <f>IF(V22="",Default_Rank_Score,RANK(V22,V$4:V$33,1))</f>
        <v>17</v>
      </c>
      <c r="X22" s="51">
        <v>56.36</v>
      </c>
      <c r="Y22" s="5">
        <v>0</v>
      </c>
      <c r="Z22" s="31"/>
      <c r="AA22" s="31"/>
      <c r="AB22" s="38">
        <f t="shared" si="7"/>
        <v>56.36</v>
      </c>
      <c r="AC22" s="57">
        <f>IF(AB22="",Default_Rank_Score,RANK(AB22,AB$4:AB$33,1))</f>
        <v>19</v>
      </c>
      <c r="AD22" s="51">
        <v>77.73</v>
      </c>
      <c r="AE22" s="5">
        <v>0</v>
      </c>
      <c r="AF22" s="31">
        <v>1</v>
      </c>
      <c r="AG22" s="31"/>
      <c r="AH22" s="38">
        <f t="shared" si="8"/>
        <v>87.73</v>
      </c>
      <c r="AI22" s="57">
        <f>IF(AH22="",Default_Rank_Score,RANK(AH22,AH$4:AH$33,1))</f>
        <v>21</v>
      </c>
      <c r="AJ22" s="51">
        <v>77.13</v>
      </c>
      <c r="AK22" s="5">
        <v>0</v>
      </c>
      <c r="AL22" s="31"/>
      <c r="AM22" s="31"/>
      <c r="AN22" s="38">
        <f t="shared" si="9"/>
        <v>77.13</v>
      </c>
      <c r="AO22" s="11">
        <f>IF(AN22="",Default_Rank_Score,RANK(AN22,AN$4:AN$33,1))</f>
        <v>20</v>
      </c>
      <c r="AP22" s="11" t="e">
        <f>IF(#REF!="",Default_Rank_Score,RANK(#REF!,#REF!,1))</f>
        <v>#REF!</v>
      </c>
      <c r="AQ22" s="11" t="e">
        <f>IF(#REF!="",Default_Rank_Score,RANK(#REF!,#REF!,1))</f>
        <v>#REF!</v>
      </c>
    </row>
    <row r="23" spans="1:43" s="10" customFormat="1" x14ac:dyDescent="0.2">
      <c r="A23" s="61" t="s">
        <v>80</v>
      </c>
      <c r="B23" s="2"/>
      <c r="C23" s="1"/>
      <c r="D23" s="5">
        <v>2</v>
      </c>
      <c r="E23" s="6" t="s">
        <v>84</v>
      </c>
      <c r="F23" s="5"/>
      <c r="G23" s="66">
        <f t="shared" si="0"/>
        <v>19</v>
      </c>
      <c r="H23" s="66">
        <f t="shared" si="1"/>
        <v>97</v>
      </c>
      <c r="I23" s="66">
        <f t="shared" si="2"/>
        <v>3</v>
      </c>
      <c r="J23" s="66">
        <f t="shared" si="3"/>
        <v>3</v>
      </c>
      <c r="K23" s="67">
        <f t="shared" si="4"/>
        <v>395.07</v>
      </c>
      <c r="L23" s="51">
        <v>86.82</v>
      </c>
      <c r="M23" s="5">
        <v>0</v>
      </c>
      <c r="N23" s="31"/>
      <c r="O23" s="31">
        <v>1</v>
      </c>
      <c r="P23" s="38">
        <f t="shared" si="5"/>
        <v>76.819999999999993</v>
      </c>
      <c r="Q23" s="55">
        <f>IF(P23="",Default_Rank_Score,RANK(P23,P$4:P$33,1))</f>
        <v>14</v>
      </c>
      <c r="R23" s="51">
        <v>83.14</v>
      </c>
      <c r="S23" s="5">
        <v>2</v>
      </c>
      <c r="T23" s="31"/>
      <c r="U23" s="31"/>
      <c r="V23" s="38">
        <f t="shared" si="6"/>
        <v>93.14</v>
      </c>
      <c r="W23" s="57">
        <f>IF(V23="",Default_Rank_Score,RANK(V23,V$4:V$33,1))</f>
        <v>24</v>
      </c>
      <c r="X23" s="51">
        <v>55.96</v>
      </c>
      <c r="Y23" s="5">
        <v>0</v>
      </c>
      <c r="Z23" s="31"/>
      <c r="AA23" s="31"/>
      <c r="AB23" s="38">
        <f t="shared" si="7"/>
        <v>55.96</v>
      </c>
      <c r="AC23" s="57">
        <f>IF(AB23="",Default_Rank_Score,RANK(AB23,AB$4:AB$33,1))</f>
        <v>18</v>
      </c>
      <c r="AD23" s="51">
        <v>89.64</v>
      </c>
      <c r="AE23" s="5">
        <v>1</v>
      </c>
      <c r="AF23" s="31"/>
      <c r="AG23" s="31"/>
      <c r="AH23" s="38">
        <f t="shared" si="8"/>
        <v>94.64</v>
      </c>
      <c r="AI23" s="57">
        <f>IF(AH23="",Default_Rank_Score,RANK(AH23,AH$4:AH$33,1))</f>
        <v>23</v>
      </c>
      <c r="AJ23" s="51">
        <v>74.510000000000005</v>
      </c>
      <c r="AK23" s="5">
        <v>0</v>
      </c>
      <c r="AL23" s="31"/>
      <c r="AM23" s="31"/>
      <c r="AN23" s="38">
        <f t="shared" si="9"/>
        <v>74.510000000000005</v>
      </c>
      <c r="AO23" s="11">
        <f>IF(AN23="",Default_Rank_Score,RANK(AN23,AN$4:AN$33,1))</f>
        <v>18</v>
      </c>
      <c r="AP23" s="11" t="e">
        <f>IF(#REF!="",Default_Rank_Score,RANK(#REF!,#REF!,1))</f>
        <v>#REF!</v>
      </c>
      <c r="AQ23" s="11" t="e">
        <f>IF(#REF!="",Default_Rank_Score,RANK(#REF!,#REF!,1))</f>
        <v>#REF!</v>
      </c>
    </row>
    <row r="24" spans="1:43" s="10" customFormat="1" x14ac:dyDescent="0.2">
      <c r="A24" s="61" t="s">
        <v>47</v>
      </c>
      <c r="B24" s="2"/>
      <c r="C24" s="1"/>
      <c r="D24" s="5">
        <v>1</v>
      </c>
      <c r="E24" s="6" t="s">
        <v>57</v>
      </c>
      <c r="F24" s="5"/>
      <c r="G24" s="66">
        <f t="shared" si="0"/>
        <v>20</v>
      </c>
      <c r="H24" s="66">
        <f t="shared" si="1"/>
        <v>86</v>
      </c>
      <c r="I24" s="66">
        <f t="shared" si="2"/>
        <v>2</v>
      </c>
      <c r="J24" s="66">
        <f t="shared" si="3"/>
        <v>16</v>
      </c>
      <c r="K24" s="67">
        <f t="shared" si="4"/>
        <v>401.03</v>
      </c>
      <c r="L24" s="51">
        <v>65.25</v>
      </c>
      <c r="M24" s="5">
        <v>0</v>
      </c>
      <c r="N24" s="31">
        <v>1</v>
      </c>
      <c r="O24" s="31">
        <v>1</v>
      </c>
      <c r="P24" s="38">
        <f t="shared" si="5"/>
        <v>65.25</v>
      </c>
      <c r="Q24" s="55">
        <f>IF(P24="",Default_Rank_Score,RANK(P24,P$4:P$33,1))</f>
        <v>10</v>
      </c>
      <c r="R24" s="51">
        <v>89.94</v>
      </c>
      <c r="S24" s="5">
        <v>7</v>
      </c>
      <c r="T24" s="31"/>
      <c r="U24" s="31"/>
      <c r="V24" s="38">
        <f t="shared" si="6"/>
        <v>124.94</v>
      </c>
      <c r="W24" s="57">
        <f>IF(V24="",Default_Rank_Score,RANK(V24,V$4:V$33,1))</f>
        <v>25</v>
      </c>
      <c r="X24" s="51">
        <v>54.93</v>
      </c>
      <c r="Y24" s="5">
        <v>8</v>
      </c>
      <c r="Z24" s="31"/>
      <c r="AA24" s="31"/>
      <c r="AB24" s="38">
        <f t="shared" si="7"/>
        <v>94.93</v>
      </c>
      <c r="AC24" s="57">
        <f>IF(AB24="",Default_Rank_Score,RANK(AB24,AB$4:AB$33,1))</f>
        <v>25</v>
      </c>
      <c r="AD24" s="70">
        <v>52.25</v>
      </c>
      <c r="AE24" s="71">
        <v>1</v>
      </c>
      <c r="AF24" s="69"/>
      <c r="AG24" s="31"/>
      <c r="AH24" s="38">
        <f t="shared" si="8"/>
        <v>57.25</v>
      </c>
      <c r="AI24" s="57">
        <f>IF(AH24="",Default_Rank_Score,RANK(AH24,AH$4:AH$33,1))</f>
        <v>14</v>
      </c>
      <c r="AJ24" s="51">
        <v>58.66</v>
      </c>
      <c r="AK24" s="5">
        <v>0</v>
      </c>
      <c r="AL24" s="31"/>
      <c r="AM24" s="31"/>
      <c r="AN24" s="38">
        <f t="shared" si="9"/>
        <v>58.66</v>
      </c>
      <c r="AO24" s="11">
        <f>IF(AN24="",Default_Rank_Score,RANK(AN24,AN$4:AN$33,1))</f>
        <v>12</v>
      </c>
      <c r="AP24" s="11" t="e">
        <f>IF(#REF!="",Default_Rank_Score,RANK(#REF!,#REF!,1))</f>
        <v>#REF!</v>
      </c>
      <c r="AQ24" s="11" t="e">
        <f>IF(#REF!="",Default_Rank_Score,RANK(#REF!,#REF!,1))</f>
        <v>#REF!</v>
      </c>
    </row>
    <row r="25" spans="1:43" s="10" customFormat="1" x14ac:dyDescent="0.2">
      <c r="A25" s="61" t="s">
        <v>65</v>
      </c>
      <c r="B25" s="2"/>
      <c r="C25" s="1"/>
      <c r="D25" s="5">
        <v>1</v>
      </c>
      <c r="E25" s="6" t="s">
        <v>48</v>
      </c>
      <c r="F25" s="5"/>
      <c r="G25" s="66">
        <f t="shared" si="0"/>
        <v>21</v>
      </c>
      <c r="H25" s="66">
        <f t="shared" si="1"/>
        <v>103</v>
      </c>
      <c r="I25" s="66">
        <f t="shared" si="2"/>
        <v>2</v>
      </c>
      <c r="J25" s="66">
        <f t="shared" si="3"/>
        <v>9</v>
      </c>
      <c r="K25" s="67">
        <f t="shared" si="4"/>
        <v>403.31</v>
      </c>
      <c r="L25" s="51">
        <v>83.47</v>
      </c>
      <c r="M25" s="5">
        <v>5</v>
      </c>
      <c r="N25" s="31"/>
      <c r="O25" s="31">
        <v>0</v>
      </c>
      <c r="P25" s="38">
        <f t="shared" si="5"/>
        <v>108.47</v>
      </c>
      <c r="Q25" s="55">
        <f>IF(P25="",Default_Rank_Score,RANK(P25,P$4:P$33,1))</f>
        <v>23</v>
      </c>
      <c r="R25" s="51">
        <v>61.36</v>
      </c>
      <c r="S25" s="5">
        <v>3</v>
      </c>
      <c r="T25" s="31">
        <v>1</v>
      </c>
      <c r="U25" s="31"/>
      <c r="V25" s="38">
        <f t="shared" si="6"/>
        <v>86.36</v>
      </c>
      <c r="W25" s="57">
        <f>IF(V25="",Default_Rank_Score,RANK(V25,V$4:V$33,1))</f>
        <v>23</v>
      </c>
      <c r="X25" s="51">
        <v>56.55</v>
      </c>
      <c r="Y25" s="5">
        <v>0</v>
      </c>
      <c r="Z25" s="31"/>
      <c r="AA25" s="31"/>
      <c r="AB25" s="38">
        <f t="shared" si="7"/>
        <v>56.55</v>
      </c>
      <c r="AC25" s="57">
        <f>IF(AB25="",Default_Rank_Score,RANK(AB25,AB$4:AB$33,1))</f>
        <v>20</v>
      </c>
      <c r="AD25" s="51">
        <v>59.47</v>
      </c>
      <c r="AE25" s="68">
        <v>0</v>
      </c>
      <c r="AF25" s="31"/>
      <c r="AG25" s="31"/>
      <c r="AH25" s="38">
        <f t="shared" si="8"/>
        <v>59.47</v>
      </c>
      <c r="AI25" s="57">
        <f>IF(AH25="",Default_Rank_Score,RANK(AH25,AH$4:AH$33,1))</f>
        <v>15</v>
      </c>
      <c r="AJ25" s="51">
        <v>87.46</v>
      </c>
      <c r="AK25" s="5">
        <v>1</v>
      </c>
      <c r="AL25" s="31"/>
      <c r="AM25" s="31"/>
      <c r="AN25" s="38">
        <f t="shared" si="9"/>
        <v>92.46</v>
      </c>
      <c r="AO25" s="11">
        <f>IF(AN25="",Default_Rank_Score,RANK(AN25,AN$4:AN$33,1))</f>
        <v>22</v>
      </c>
      <c r="AP25" s="11" t="e">
        <f>IF(#REF!="",Default_Rank_Score,RANK(#REF!,#REF!,1))</f>
        <v>#REF!</v>
      </c>
      <c r="AQ25" s="11" t="e">
        <f>IF(#REF!="",Default_Rank_Score,RANK(#REF!,#REF!,1))</f>
        <v>#REF!</v>
      </c>
    </row>
    <row r="26" spans="1:43" s="10" customFormat="1" x14ac:dyDescent="0.2">
      <c r="A26" s="61" t="s">
        <v>72</v>
      </c>
      <c r="B26" s="2"/>
      <c r="C26" s="1"/>
      <c r="D26" s="5">
        <v>2</v>
      </c>
      <c r="E26" s="6" t="s">
        <v>48</v>
      </c>
      <c r="F26" s="5"/>
      <c r="G26" s="66">
        <f t="shared" si="0"/>
        <v>22</v>
      </c>
      <c r="H26" s="66">
        <f t="shared" si="1"/>
        <v>106</v>
      </c>
      <c r="I26" s="66">
        <f t="shared" si="2"/>
        <v>0</v>
      </c>
      <c r="J26" s="66">
        <f t="shared" si="3"/>
        <v>19</v>
      </c>
      <c r="K26" s="67">
        <f t="shared" si="4"/>
        <v>448.78000000000003</v>
      </c>
      <c r="L26" s="51">
        <v>97.14</v>
      </c>
      <c r="M26" s="5">
        <v>7</v>
      </c>
      <c r="N26" s="31"/>
      <c r="O26" s="31">
        <v>0</v>
      </c>
      <c r="P26" s="38">
        <f t="shared" si="5"/>
        <v>132.13999999999999</v>
      </c>
      <c r="Q26" s="55">
        <f>IF(P26="",Default_Rank_Score,RANK(P26,P$4:P$33,1))</f>
        <v>25</v>
      </c>
      <c r="R26" s="51">
        <v>64.48</v>
      </c>
      <c r="S26" s="5">
        <v>2</v>
      </c>
      <c r="T26" s="31"/>
      <c r="U26" s="31"/>
      <c r="V26" s="38">
        <f t="shared" si="6"/>
        <v>74.48</v>
      </c>
      <c r="W26" s="57">
        <f>IF(V26="",Default_Rank_Score,RANK(V26,V$4:V$33,1))</f>
        <v>18</v>
      </c>
      <c r="X26" s="51">
        <v>54.09</v>
      </c>
      <c r="Y26" s="5">
        <v>5</v>
      </c>
      <c r="Z26" s="31"/>
      <c r="AA26" s="31"/>
      <c r="AB26" s="38">
        <f t="shared" si="7"/>
        <v>79.09</v>
      </c>
      <c r="AC26" s="57">
        <f>IF(AB26="",Default_Rank_Score,RANK(AB26,AB$4:AB$33,1))</f>
        <v>24</v>
      </c>
      <c r="AD26" s="51">
        <v>70.77</v>
      </c>
      <c r="AE26" s="5">
        <v>4</v>
      </c>
      <c r="AF26" s="31"/>
      <c r="AG26" s="31"/>
      <c r="AH26" s="38">
        <f t="shared" si="8"/>
        <v>90.77</v>
      </c>
      <c r="AI26" s="57">
        <f>IF(AH26="",Default_Rank_Score,RANK(AH26,AH$4:AH$33,1))</f>
        <v>22</v>
      </c>
      <c r="AJ26" s="51">
        <v>67.3</v>
      </c>
      <c r="AK26" s="5">
        <v>1</v>
      </c>
      <c r="AL26" s="31"/>
      <c r="AM26" s="31"/>
      <c r="AN26" s="38">
        <f t="shared" si="9"/>
        <v>72.3</v>
      </c>
      <c r="AO26" s="11">
        <f>IF(AN26="",Default_Rank_Score,RANK(AN26,AN$4:AN$33,1))</f>
        <v>17</v>
      </c>
      <c r="AP26" s="11" t="e">
        <f>IF(#REF!="",Default_Rank_Score,RANK(#REF!,#REF!,1))</f>
        <v>#REF!</v>
      </c>
      <c r="AQ26" s="11" t="e">
        <f>IF(#REF!="",Default_Rank_Score,RANK(#REF!,#REF!,1))</f>
        <v>#REF!</v>
      </c>
    </row>
    <row r="27" spans="1:43" s="10" customFormat="1" x14ac:dyDescent="0.2">
      <c r="A27" s="61" t="s">
        <v>71</v>
      </c>
      <c r="B27" s="2"/>
      <c r="C27" s="1"/>
      <c r="D27" s="5">
        <v>2</v>
      </c>
      <c r="E27" s="6" t="s">
        <v>78</v>
      </c>
      <c r="F27" s="5"/>
      <c r="G27" s="66">
        <f t="shared" si="0"/>
        <v>23</v>
      </c>
      <c r="H27" s="66">
        <f t="shared" si="1"/>
        <v>106</v>
      </c>
      <c r="I27" s="66">
        <f t="shared" si="2"/>
        <v>3</v>
      </c>
      <c r="J27" s="66">
        <f t="shared" si="3"/>
        <v>12</v>
      </c>
      <c r="K27" s="67">
        <f t="shared" si="4"/>
        <v>476.21000000000004</v>
      </c>
      <c r="L27" s="51">
        <v>91.19</v>
      </c>
      <c r="M27" s="5">
        <v>0</v>
      </c>
      <c r="N27" s="31"/>
      <c r="O27" s="31">
        <v>1</v>
      </c>
      <c r="P27" s="38">
        <f t="shared" si="5"/>
        <v>81.19</v>
      </c>
      <c r="Q27" s="55">
        <f>IF(P27="",Default_Rank_Score,RANK(P27,P$4:P$33,1))</f>
        <v>17</v>
      </c>
      <c r="R27" s="51">
        <v>75.2</v>
      </c>
      <c r="S27" s="5">
        <v>0</v>
      </c>
      <c r="T27" s="31"/>
      <c r="U27" s="31"/>
      <c r="V27" s="38">
        <f t="shared" si="6"/>
        <v>75.2</v>
      </c>
      <c r="W27" s="57">
        <f>IF(V27="",Default_Rank_Score,RANK(V27,V$4:V$33,1))</f>
        <v>19</v>
      </c>
      <c r="X27" s="51">
        <v>74.09</v>
      </c>
      <c r="Y27" s="5">
        <v>0</v>
      </c>
      <c r="Z27" s="31"/>
      <c r="AA27" s="31"/>
      <c r="AB27" s="38">
        <f t="shared" si="7"/>
        <v>74.09</v>
      </c>
      <c r="AC27" s="57">
        <f>IF(AB27="",Default_Rank_Score,RANK(AB27,AB$4:AB$33,1))</f>
        <v>22</v>
      </c>
      <c r="AD27" s="51">
        <v>98.61</v>
      </c>
      <c r="AE27" s="5">
        <v>4</v>
      </c>
      <c r="AF27" s="31">
        <v>1</v>
      </c>
      <c r="AG27" s="31"/>
      <c r="AH27" s="38">
        <f t="shared" si="8"/>
        <v>128.61000000000001</v>
      </c>
      <c r="AI27" s="57">
        <f>IF(AH27="",Default_Rank_Score,RANK(AH27,AH$4:AH$33,1))</f>
        <v>25</v>
      </c>
      <c r="AJ27" s="51">
        <v>77.12</v>
      </c>
      <c r="AK27" s="5">
        <v>8</v>
      </c>
      <c r="AL27" s="31"/>
      <c r="AM27" s="31"/>
      <c r="AN27" s="38">
        <f t="shared" si="9"/>
        <v>117.12</v>
      </c>
      <c r="AO27" s="11">
        <f>IF(AN27="",Default_Rank_Score,RANK(AN27,AN$4:AN$33,1))</f>
        <v>23</v>
      </c>
      <c r="AP27" s="11" t="e">
        <f>IF(#REF!="",Default_Rank_Score,RANK(#REF!,#REF!,1))</f>
        <v>#REF!</v>
      </c>
      <c r="AQ27" s="11" t="e">
        <f>IF(#REF!="",Default_Rank_Score,RANK(#REF!,#REF!,1))</f>
        <v>#REF!</v>
      </c>
    </row>
    <row r="28" spans="1:43" s="10" customFormat="1" x14ac:dyDescent="0.2">
      <c r="A28" s="61" t="s">
        <v>77</v>
      </c>
      <c r="B28" s="2"/>
      <c r="C28" s="1"/>
      <c r="D28" s="5">
        <v>2</v>
      </c>
      <c r="E28" s="6" t="s">
        <v>48</v>
      </c>
      <c r="F28" s="5"/>
      <c r="G28" s="66">
        <f t="shared" si="0"/>
        <v>24</v>
      </c>
      <c r="H28" s="66">
        <f t="shared" si="1"/>
        <v>94</v>
      </c>
      <c r="I28" s="66">
        <f t="shared" si="2"/>
        <v>1</v>
      </c>
      <c r="J28" s="66">
        <f t="shared" si="3"/>
        <v>9</v>
      </c>
      <c r="K28" s="67">
        <f t="shared" si="4"/>
        <v>509.90999999999997</v>
      </c>
      <c r="L28" s="51">
        <v>126.45</v>
      </c>
      <c r="M28" s="5">
        <v>1</v>
      </c>
      <c r="N28" s="31"/>
      <c r="O28" s="31">
        <v>1</v>
      </c>
      <c r="P28" s="38">
        <f t="shared" si="5"/>
        <v>121.44999999999999</v>
      </c>
      <c r="Q28" s="55">
        <f>IF(P28="",Default_Rank_Score,RANK(P28,P$4:P$33,1))</f>
        <v>24</v>
      </c>
      <c r="R28" s="51">
        <v>34.01</v>
      </c>
      <c r="S28" s="5">
        <v>2</v>
      </c>
      <c r="T28" s="31"/>
      <c r="U28" s="31"/>
      <c r="V28" s="38">
        <f t="shared" si="6"/>
        <v>44.01</v>
      </c>
      <c r="W28" s="57">
        <f>IF(V28="",Default_Rank_Score,RANK(V28,V$4:V$33,1))</f>
        <v>4</v>
      </c>
      <c r="X28" s="51">
        <v>68.11</v>
      </c>
      <c r="Y28" s="5">
        <v>1</v>
      </c>
      <c r="Z28" s="31"/>
      <c r="AA28" s="31"/>
      <c r="AB28" s="38">
        <f t="shared" si="7"/>
        <v>73.11</v>
      </c>
      <c r="AC28" s="57">
        <f>IF(AB28="",Default_Rank_Score,RANK(AB28,AB$4:AB$33,1))</f>
        <v>21</v>
      </c>
      <c r="AD28" s="51">
        <v>71.599999999999994</v>
      </c>
      <c r="AE28" s="5">
        <v>0</v>
      </c>
      <c r="AF28" s="31">
        <v>1</v>
      </c>
      <c r="AG28" s="31"/>
      <c r="AH28" s="38">
        <f t="shared" si="8"/>
        <v>81.599999999999994</v>
      </c>
      <c r="AI28" s="57">
        <f>IF(AH28="",Default_Rank_Score,RANK(AH28,AH$4:AH$33,1))</f>
        <v>20</v>
      </c>
      <c r="AJ28" s="51">
        <v>164.74</v>
      </c>
      <c r="AK28" s="5">
        <v>5</v>
      </c>
      <c r="AL28" s="31"/>
      <c r="AM28" s="31"/>
      <c r="AN28" s="38">
        <f t="shared" si="9"/>
        <v>189.74</v>
      </c>
      <c r="AO28" s="11">
        <f>IF(AN28="",Default_Rank_Score,RANK(AN28,AN$4:AN$33,1))</f>
        <v>25</v>
      </c>
      <c r="AP28" s="11" t="e">
        <f>IF(#REF!="",Default_Rank_Score,RANK(#REF!,#REF!,1))</f>
        <v>#REF!</v>
      </c>
      <c r="AQ28" s="11" t="e">
        <f>IF(#REF!="",Default_Rank_Score,RANK(#REF!,#REF!,1))</f>
        <v>#REF!</v>
      </c>
    </row>
    <row r="29" spans="1:43" s="10" customFormat="1" x14ac:dyDescent="0.2">
      <c r="A29" s="61" t="s">
        <v>83</v>
      </c>
      <c r="B29" s="2"/>
      <c r="C29" s="1"/>
      <c r="D29" s="5">
        <v>2</v>
      </c>
      <c r="E29" s="6" t="s">
        <v>86</v>
      </c>
      <c r="F29" s="5"/>
      <c r="G29" s="66">
        <f t="shared" si="0"/>
        <v>25</v>
      </c>
      <c r="H29" s="66">
        <f t="shared" si="1"/>
        <v>124</v>
      </c>
      <c r="I29" s="66">
        <f t="shared" si="2"/>
        <v>0</v>
      </c>
      <c r="J29" s="66">
        <f t="shared" si="3"/>
        <v>17</v>
      </c>
      <c r="K29" s="67">
        <f t="shared" si="4"/>
        <v>649.08000000000004</v>
      </c>
      <c r="L29" s="51">
        <v>114.19</v>
      </c>
      <c r="M29" s="5">
        <v>7</v>
      </c>
      <c r="N29" s="31">
        <v>1</v>
      </c>
      <c r="O29" s="31">
        <v>1</v>
      </c>
      <c r="P29" s="38">
        <f t="shared" si="5"/>
        <v>149.19</v>
      </c>
      <c r="Q29" s="55">
        <f>IF(P29="",Default_Rank_Score,RANK(P29,P$4:P$33,1))</f>
        <v>26</v>
      </c>
      <c r="R29" s="51">
        <v>147.80000000000001</v>
      </c>
      <c r="S29" s="5">
        <v>4</v>
      </c>
      <c r="T29" s="31">
        <v>1</v>
      </c>
      <c r="U29" s="31"/>
      <c r="V29" s="38">
        <f t="shared" si="6"/>
        <v>177.8</v>
      </c>
      <c r="W29" s="57">
        <f>IF(V29="",Default_Rank_Score,RANK(V29,V$4:V$33,1))</f>
        <v>27</v>
      </c>
      <c r="X29" s="51">
        <v>61.75</v>
      </c>
      <c r="Y29" s="5">
        <v>3</v>
      </c>
      <c r="Z29" s="31"/>
      <c r="AA29" s="31"/>
      <c r="AB29" s="38">
        <f t="shared" si="7"/>
        <v>76.75</v>
      </c>
      <c r="AC29" s="57">
        <f>IF(AB29="",Default_Rank_Score,RANK(AB29,AB$4:AB$33,1))</f>
        <v>23</v>
      </c>
      <c r="AD29" s="51">
        <v>103.68</v>
      </c>
      <c r="AE29" s="5">
        <v>2</v>
      </c>
      <c r="AF29" s="31"/>
      <c r="AG29" s="31"/>
      <c r="AH29" s="38">
        <f t="shared" si="8"/>
        <v>113.68</v>
      </c>
      <c r="AI29" s="57">
        <f>IF(AH29="",Default_Rank_Score,RANK(AH29,AH$4:AH$33,1))</f>
        <v>24</v>
      </c>
      <c r="AJ29" s="51">
        <v>126.66</v>
      </c>
      <c r="AK29" s="5">
        <v>1</v>
      </c>
      <c r="AL29" s="31"/>
      <c r="AM29" s="31"/>
      <c r="AN29" s="38">
        <f t="shared" si="9"/>
        <v>131.66</v>
      </c>
      <c r="AO29" s="11">
        <f>IF(AN29="",Default_Rank_Score,RANK(AN29,AN$4:AN$33,1))</f>
        <v>24</v>
      </c>
      <c r="AP29" s="11" t="e">
        <f>IF(#REF!="",Default_Rank_Score,RANK(#REF!,#REF!,1))</f>
        <v>#REF!</v>
      </c>
      <c r="AQ29" s="11" t="e">
        <f>IF(#REF!="",Default_Rank_Score,RANK(#REF!,#REF!,1))</f>
        <v>#REF!</v>
      </c>
    </row>
    <row r="30" spans="1:43" s="10" customFormat="1" x14ac:dyDescent="0.2">
      <c r="A30" s="61" t="s">
        <v>73</v>
      </c>
      <c r="B30" s="2"/>
      <c r="C30" s="1"/>
      <c r="D30" s="5">
        <v>2</v>
      </c>
      <c r="E30" s="6" t="s">
        <v>79</v>
      </c>
      <c r="F30" s="5"/>
      <c r="G30" s="66">
        <f t="shared" si="0"/>
        <v>26</v>
      </c>
      <c r="H30" s="66">
        <f t="shared" si="1"/>
        <v>134</v>
      </c>
      <c r="I30" s="66">
        <f t="shared" si="2"/>
        <v>0</v>
      </c>
      <c r="J30" s="66">
        <f t="shared" si="3"/>
        <v>15</v>
      </c>
      <c r="K30" s="67">
        <f t="shared" si="4"/>
        <v>921.07999999999993</v>
      </c>
      <c r="L30" s="51">
        <v>181.42</v>
      </c>
      <c r="M30" s="5">
        <v>3</v>
      </c>
      <c r="N30" s="31"/>
      <c r="O30" s="31">
        <v>1</v>
      </c>
      <c r="P30" s="38">
        <f t="shared" si="5"/>
        <v>186.42</v>
      </c>
      <c r="Q30" s="55">
        <f>IF(P30="",Default_Rank_Score,RANK(P30,P$4:P$33,1))</f>
        <v>27</v>
      </c>
      <c r="R30" s="51">
        <v>163.41999999999999</v>
      </c>
      <c r="S30" s="5">
        <v>4</v>
      </c>
      <c r="T30" s="31"/>
      <c r="U30" s="31"/>
      <c r="V30" s="38">
        <f t="shared" si="6"/>
        <v>183.42</v>
      </c>
      <c r="W30" s="57">
        <f>IF(V30="",Default_Rank_Score,RANK(V30,V$4:V$33,1))</f>
        <v>28</v>
      </c>
      <c r="X30" s="51">
        <v>150.1</v>
      </c>
      <c r="Y30" s="5">
        <v>3</v>
      </c>
      <c r="Z30" s="31"/>
      <c r="AA30" s="31"/>
      <c r="AB30" s="38">
        <f t="shared" si="7"/>
        <v>165.1</v>
      </c>
      <c r="AC30" s="57">
        <f>IF(AB30="",Default_Rank_Score,RANK(AB30,AB$4:AB$33,1))</f>
        <v>27</v>
      </c>
      <c r="AD30" s="51">
        <v>174.07</v>
      </c>
      <c r="AE30" s="5">
        <v>3</v>
      </c>
      <c r="AF30" s="31"/>
      <c r="AG30" s="31"/>
      <c r="AH30" s="38">
        <f t="shared" si="8"/>
        <v>189.07</v>
      </c>
      <c r="AI30" s="57">
        <f>IF(AH30="",Default_Rank_Score,RANK(AH30,AH$4:AH$33,1))</f>
        <v>26</v>
      </c>
      <c r="AJ30" s="51">
        <v>187.07</v>
      </c>
      <c r="AK30" s="5">
        <v>2</v>
      </c>
      <c r="AL30" s="31"/>
      <c r="AM30" s="31"/>
      <c r="AN30" s="38">
        <f t="shared" si="9"/>
        <v>197.07</v>
      </c>
      <c r="AO30" s="11">
        <f>IF(AN30="",Default_Rank_Score,RANK(AN30,AN$4:AN$33,1))</f>
        <v>26</v>
      </c>
      <c r="AP30" s="11" t="e">
        <f>IF(#REF!="",Default_Rank_Score,RANK(#REF!,#REF!,1))</f>
        <v>#REF!</v>
      </c>
      <c r="AQ30" s="11" t="e">
        <f>IF(#REF!="",Default_Rank_Score,RANK(#REF!,#REF!,1))</f>
        <v>#REF!</v>
      </c>
    </row>
    <row r="31" spans="1:43" s="10" customFormat="1" x14ac:dyDescent="0.2">
      <c r="A31" s="61" t="s">
        <v>62</v>
      </c>
      <c r="B31" s="2"/>
      <c r="C31" s="1"/>
      <c r="D31" s="5">
        <v>1</v>
      </c>
      <c r="E31" s="6" t="s">
        <v>68</v>
      </c>
      <c r="F31" s="5"/>
      <c r="G31" s="66">
        <f t="shared" si="0"/>
        <v>27</v>
      </c>
      <c r="H31" s="66">
        <f t="shared" si="1"/>
        <v>134</v>
      </c>
      <c r="I31" s="66">
        <f t="shared" si="2"/>
        <v>0</v>
      </c>
      <c r="J31" s="66">
        <f t="shared" si="3"/>
        <v>62</v>
      </c>
      <c r="K31" s="67">
        <f t="shared" si="4"/>
        <v>2490.5100000000002</v>
      </c>
      <c r="L31" s="51">
        <v>207.66</v>
      </c>
      <c r="M31" s="5">
        <v>3</v>
      </c>
      <c r="N31" s="31"/>
      <c r="O31" s="31">
        <v>1</v>
      </c>
      <c r="P31" s="38">
        <f t="shared" si="5"/>
        <v>212.66</v>
      </c>
      <c r="Q31" s="55">
        <f>IF(P31="",Default_Rank_Score,RANK(P31,P$4:P$33,1))</f>
        <v>28</v>
      </c>
      <c r="R31" s="51">
        <v>112.11</v>
      </c>
      <c r="S31" s="5">
        <v>3</v>
      </c>
      <c r="T31" s="31">
        <v>1</v>
      </c>
      <c r="U31" s="31"/>
      <c r="V31" s="38">
        <f t="shared" si="6"/>
        <v>137.11000000000001</v>
      </c>
      <c r="W31" s="57">
        <f>IF(V31="",Default_Rank_Score,RANK(V31,V$4:V$33,1))</f>
        <v>26</v>
      </c>
      <c r="X31" s="51">
        <v>102.74</v>
      </c>
      <c r="Y31" s="5">
        <v>8</v>
      </c>
      <c r="Z31" s="31"/>
      <c r="AA31" s="31"/>
      <c r="AB31" s="38">
        <f t="shared" si="7"/>
        <v>142.74</v>
      </c>
      <c r="AC31" s="57">
        <f>IF(AB31="",Default_Rank_Score,RANK(AB31,AB$4:AB$33,1))</f>
        <v>26</v>
      </c>
      <c r="AD31" s="72" t="s">
        <v>69</v>
      </c>
      <c r="AE31" s="5">
        <v>22</v>
      </c>
      <c r="AF31" s="31"/>
      <c r="AG31" s="31"/>
      <c r="AH31" s="38">
        <f t="shared" si="8"/>
        <v>999</v>
      </c>
      <c r="AI31" s="57">
        <f>IF(AH31="",Default_Rank_Score,RANK(AH31,AH$4:AH$33,1))</f>
        <v>27</v>
      </c>
      <c r="AJ31" s="72" t="s">
        <v>69</v>
      </c>
      <c r="AK31" s="5">
        <v>26</v>
      </c>
      <c r="AL31" s="31"/>
      <c r="AM31" s="31"/>
      <c r="AN31" s="38">
        <f t="shared" si="9"/>
        <v>999</v>
      </c>
      <c r="AO31" s="11">
        <f>IF(AN31="",Default_Rank_Score,RANK(AN31,AN$4:AN$33,1))</f>
        <v>27</v>
      </c>
      <c r="AP31" s="11" t="e">
        <f>IF(#REF!="",Default_Rank_Score,RANK(#REF!,#REF!,1))</f>
        <v>#REF!</v>
      </c>
      <c r="AQ31" s="11" t="e">
        <f>IF(#REF!="",Default_Rank_Score,RANK(#REF!,#REF!,1))</f>
        <v>#REF!</v>
      </c>
    </row>
    <row r="32" spans="1:43" s="10" customFormat="1" x14ac:dyDescent="0.2">
      <c r="A32" s="61" t="s">
        <v>60</v>
      </c>
      <c r="B32" s="2"/>
      <c r="C32" s="1"/>
      <c r="D32" s="5">
        <v>1</v>
      </c>
      <c r="E32" s="6" t="s">
        <v>67</v>
      </c>
      <c r="F32" s="5"/>
      <c r="G32" s="66">
        <f t="shared" si="0"/>
        <v>28</v>
      </c>
      <c r="H32" s="66">
        <f t="shared" si="1"/>
        <v>123</v>
      </c>
      <c r="I32" s="66">
        <f t="shared" si="2"/>
        <v>0</v>
      </c>
      <c r="J32" s="66">
        <f t="shared" si="3"/>
        <v>78</v>
      </c>
      <c r="K32" s="67">
        <f t="shared" si="4"/>
        <v>3174.24</v>
      </c>
      <c r="L32" s="51">
        <v>82.5</v>
      </c>
      <c r="M32" s="5">
        <v>4</v>
      </c>
      <c r="N32" s="31"/>
      <c r="O32" s="31">
        <v>1</v>
      </c>
      <c r="P32" s="38">
        <f t="shared" si="5"/>
        <v>92.5</v>
      </c>
      <c r="Q32" s="55">
        <f>IF(P32="",Default_Rank_Score,RANK(P32,P$4:P$33,1))</f>
        <v>19</v>
      </c>
      <c r="R32" s="51">
        <v>64.739999999999995</v>
      </c>
      <c r="S32" s="5">
        <v>4</v>
      </c>
      <c r="T32" s="31"/>
      <c r="U32" s="31"/>
      <c r="V32" s="38">
        <f t="shared" si="6"/>
        <v>84.74</v>
      </c>
      <c r="W32" s="57">
        <f>IF(V32="",Default_Rank_Score,RANK(V32,V$4:V$33,1))</f>
        <v>22</v>
      </c>
      <c r="X32" s="72" t="s">
        <v>69</v>
      </c>
      <c r="Y32" s="5">
        <v>22</v>
      </c>
      <c r="Z32" s="31"/>
      <c r="AA32" s="31"/>
      <c r="AB32" s="38">
        <f t="shared" si="7"/>
        <v>999</v>
      </c>
      <c r="AC32" s="57">
        <f>IF(AB32="",Default_Rank_Score,RANK(AB32,AB$4:AB$33,1))</f>
        <v>28</v>
      </c>
      <c r="AD32" s="72" t="s">
        <v>69</v>
      </c>
      <c r="AE32" s="5">
        <v>22</v>
      </c>
      <c r="AF32" s="31"/>
      <c r="AG32" s="31"/>
      <c r="AH32" s="38">
        <f t="shared" si="8"/>
        <v>999</v>
      </c>
      <c r="AI32" s="57">
        <f>IF(AH32="",Default_Rank_Score,RANK(AH32,AH$4:AH$33,1))</f>
        <v>27</v>
      </c>
      <c r="AJ32" s="72" t="s">
        <v>69</v>
      </c>
      <c r="AK32" s="5">
        <v>26</v>
      </c>
      <c r="AL32" s="31"/>
      <c r="AM32" s="31"/>
      <c r="AN32" s="38">
        <f t="shared" si="9"/>
        <v>999</v>
      </c>
      <c r="AO32" s="11">
        <f>IF(AN32="",Default_Rank_Score,RANK(AN32,AN$4:AN$33,1))</f>
        <v>27</v>
      </c>
      <c r="AP32" s="11" t="e">
        <f>IF(#REF!="",Default_Rank_Score,RANK(#REF!,#REF!,1))</f>
        <v>#REF!</v>
      </c>
      <c r="AQ32" s="11" t="e">
        <f>IF(#REF!="",Default_Rank_Score,RANK(#REF!,#REF!,1))</f>
        <v>#REF!</v>
      </c>
    </row>
    <row r="33" spans="1:43" s="26" customFormat="1" ht="13.5" thickBot="1" x14ac:dyDescent="0.25">
      <c r="A33" s="39" t="s">
        <v>26</v>
      </c>
      <c r="B33" s="40"/>
      <c r="C33" s="40"/>
      <c r="D33" s="42"/>
      <c r="E33" s="41"/>
      <c r="F33" s="42"/>
      <c r="G33" s="43"/>
      <c r="H33" s="43"/>
      <c r="I33" s="43"/>
      <c r="J33" s="43"/>
      <c r="K33" s="46"/>
      <c r="L33" s="52"/>
      <c r="M33" s="43"/>
      <c r="N33" s="43"/>
      <c r="O33" s="43"/>
      <c r="P33" s="44"/>
      <c r="Q33" s="56"/>
      <c r="R33" s="52"/>
      <c r="S33" s="43"/>
      <c r="T33" s="43"/>
      <c r="U33" s="43"/>
      <c r="V33" s="44"/>
      <c r="W33" s="56"/>
      <c r="X33" s="52"/>
      <c r="Y33" s="43"/>
      <c r="Z33" s="43"/>
      <c r="AA33" s="43"/>
      <c r="AB33" s="44"/>
      <c r="AC33" s="56"/>
      <c r="AD33" s="52"/>
      <c r="AE33" s="43"/>
      <c r="AF33" s="43"/>
      <c r="AG33" s="43"/>
      <c r="AH33" s="44"/>
      <c r="AI33" s="56"/>
      <c r="AJ33" s="52"/>
      <c r="AK33" s="43"/>
      <c r="AL33" s="43"/>
      <c r="AM33" s="43"/>
      <c r="AN33" s="44"/>
      <c r="AO33" s="25"/>
      <c r="AP33" s="25"/>
      <c r="AQ33" s="25"/>
    </row>
    <row r="34" spans="1:43" s="16" customFormat="1" x14ac:dyDescent="0.2">
      <c r="A34" s="16" t="s">
        <v>27</v>
      </c>
      <c r="D34" s="4"/>
      <c r="E34" s="12"/>
      <c r="F34" s="4"/>
      <c r="G34" s="14"/>
      <c r="H34" s="14"/>
      <c r="I34" s="14"/>
      <c r="J34" s="14"/>
      <c r="K34" s="14"/>
      <c r="L34" s="15">
        <v>200</v>
      </c>
      <c r="M34" s="14"/>
      <c r="N34" s="14"/>
      <c r="O34" s="14"/>
      <c r="P34" s="15"/>
      <c r="Q34" s="14"/>
      <c r="R34" s="15">
        <v>200</v>
      </c>
      <c r="S34" s="14"/>
      <c r="T34" s="14"/>
      <c r="U34" s="14"/>
      <c r="V34" s="15"/>
      <c r="W34" s="14"/>
      <c r="X34" s="15">
        <v>200</v>
      </c>
      <c r="Y34" s="14"/>
      <c r="Z34" s="14"/>
      <c r="AA34" s="14"/>
      <c r="AB34" s="15"/>
      <c r="AC34" s="14"/>
      <c r="AD34" s="15">
        <v>200</v>
      </c>
      <c r="AE34" s="14"/>
      <c r="AF34" s="14"/>
      <c r="AG34" s="14"/>
      <c r="AH34" s="15"/>
      <c r="AI34" s="14"/>
      <c r="AJ34" s="15">
        <v>200</v>
      </c>
      <c r="AK34" s="14"/>
      <c r="AL34" s="14"/>
      <c r="AM34" s="14"/>
      <c r="AN34" s="15"/>
      <c r="AO34" s="14"/>
      <c r="AP34" s="14"/>
      <c r="AQ34" s="14"/>
    </row>
    <row r="35" spans="1:43" s="16" customFormat="1" x14ac:dyDescent="0.2">
      <c r="A35" s="3" t="s">
        <v>28</v>
      </c>
      <c r="B35" s="3"/>
      <c r="C35" s="3"/>
      <c r="D35" s="4"/>
      <c r="E35" s="12"/>
      <c r="F35" s="4"/>
      <c r="G35" s="14"/>
      <c r="H35" s="14"/>
      <c r="I35" s="14"/>
      <c r="J35" s="14"/>
      <c r="K35" s="14"/>
      <c r="L35" s="15">
        <v>20</v>
      </c>
      <c r="M35" s="14"/>
      <c r="N35" s="14"/>
      <c r="O35" s="14"/>
      <c r="P35" s="15"/>
      <c r="Q35" s="14"/>
      <c r="R35" s="15">
        <v>20</v>
      </c>
      <c r="S35" s="14"/>
      <c r="T35" s="14"/>
      <c r="U35" s="14"/>
      <c r="V35" s="15"/>
      <c r="W35" s="14"/>
      <c r="X35" s="15">
        <v>20</v>
      </c>
      <c r="Y35" s="14"/>
      <c r="Z35" s="14"/>
      <c r="AA35" s="14"/>
      <c r="AB35" s="15"/>
      <c r="AC35" s="14"/>
      <c r="AD35" s="15">
        <v>20</v>
      </c>
      <c r="AE35" s="14"/>
      <c r="AF35" s="14"/>
      <c r="AG35" s="14"/>
      <c r="AH35" s="15"/>
      <c r="AI35" s="14"/>
      <c r="AJ35" s="15">
        <v>20</v>
      </c>
      <c r="AK35" s="14"/>
      <c r="AL35" s="14"/>
      <c r="AM35" s="14"/>
      <c r="AN35" s="15"/>
      <c r="AO35" s="14"/>
      <c r="AP35" s="14"/>
      <c r="AQ35" s="14"/>
    </row>
    <row r="36" spans="1:43" s="16" customFormat="1" x14ac:dyDescent="0.2">
      <c r="A36" s="3" t="s">
        <v>29</v>
      </c>
      <c r="B36" s="3"/>
      <c r="C36" s="3"/>
      <c r="D36" s="4"/>
      <c r="E36" s="12"/>
      <c r="F36" s="4"/>
      <c r="G36" s="14"/>
      <c r="H36" s="14"/>
      <c r="I36" s="14"/>
      <c r="J36" s="14"/>
      <c r="K36" s="14"/>
      <c r="L36" s="15">
        <f>MIN(L4:L33)</f>
        <v>23.88</v>
      </c>
      <c r="M36" s="14"/>
      <c r="N36" s="14"/>
      <c r="O36" s="14"/>
      <c r="P36" s="15">
        <f>MIN(P4:P33)</f>
        <v>28.88</v>
      </c>
      <c r="Q36" s="14"/>
      <c r="R36" s="15">
        <f>MIN(R4:R33)</f>
        <v>34.01</v>
      </c>
      <c r="S36" s="14"/>
      <c r="T36" s="14"/>
      <c r="U36" s="14"/>
      <c r="V36" s="15">
        <f>MIN(V4:V33)</f>
        <v>38.83</v>
      </c>
      <c r="W36" s="14"/>
      <c r="X36" s="15">
        <f>MIN(X4:X33)</f>
        <v>21.63</v>
      </c>
      <c r="Y36" s="14"/>
      <c r="Z36" s="14"/>
      <c r="AA36" s="14"/>
      <c r="AB36" s="15">
        <f>MIN(AB4:AB33)</f>
        <v>21.63</v>
      </c>
      <c r="AC36" s="14"/>
      <c r="AD36" s="15">
        <f>MIN(AD4:AD33)</f>
        <v>26.96</v>
      </c>
      <c r="AE36" s="14"/>
      <c r="AF36" s="14"/>
      <c r="AG36" s="14"/>
      <c r="AH36" s="15">
        <f>MIN(AH4:AH33)</f>
        <v>26.96</v>
      </c>
      <c r="AI36" s="14"/>
      <c r="AJ36" s="15">
        <f>MIN(AJ4:AJ33)</f>
        <v>33.19</v>
      </c>
      <c r="AK36" s="14"/>
      <c r="AL36" s="14"/>
      <c r="AM36" s="14"/>
      <c r="AN36" s="15">
        <f>MIN(AN4:AN33)</f>
        <v>35.42</v>
      </c>
      <c r="AO36" s="14"/>
      <c r="AP36" s="14"/>
      <c r="AQ36" s="14"/>
    </row>
    <row r="37" spans="1:43" s="16" customFormat="1" x14ac:dyDescent="0.2">
      <c r="A37" s="3" t="s">
        <v>30</v>
      </c>
      <c r="B37" s="3"/>
      <c r="C37" s="3"/>
      <c r="D37" s="4"/>
      <c r="E37" s="12"/>
      <c r="F37" s="4"/>
      <c r="G37" s="14"/>
      <c r="H37" s="14"/>
      <c r="I37" s="14"/>
      <c r="J37" s="14"/>
      <c r="K37" s="14"/>
      <c r="L37" s="15">
        <f>MAX(L4:L33)</f>
        <v>207.66</v>
      </c>
      <c r="M37" s="14"/>
      <c r="N37" s="14"/>
      <c r="O37" s="14"/>
      <c r="P37" s="15">
        <f>MAX(P4:P33)</f>
        <v>212.66</v>
      </c>
      <c r="Q37" s="14"/>
      <c r="R37" s="15">
        <f>MAX(R4:R33)</f>
        <v>163.41999999999999</v>
      </c>
      <c r="S37" s="14"/>
      <c r="T37" s="14"/>
      <c r="U37" s="14"/>
      <c r="V37" s="15">
        <f>MAX(V4:V33)</f>
        <v>183.42</v>
      </c>
      <c r="W37" s="14"/>
      <c r="X37" s="15">
        <f>MAX(X4:X33)</f>
        <v>150.1</v>
      </c>
      <c r="Y37" s="14"/>
      <c r="Z37" s="14"/>
      <c r="AA37" s="14"/>
      <c r="AB37" s="15">
        <f>MAX(AB4:AB33)</f>
        <v>999</v>
      </c>
      <c r="AC37" s="14"/>
      <c r="AD37" s="15">
        <f>MAX(AD4:AD33)</f>
        <v>174.07</v>
      </c>
      <c r="AE37" s="14"/>
      <c r="AF37" s="14"/>
      <c r="AG37" s="14"/>
      <c r="AH37" s="15">
        <f>MAX(AH4:AH33)</f>
        <v>999</v>
      </c>
      <c r="AI37" s="14"/>
      <c r="AJ37" s="15">
        <f>MAX(AJ4:AJ33)</f>
        <v>187.07</v>
      </c>
      <c r="AK37" s="14"/>
      <c r="AL37" s="14"/>
      <c r="AM37" s="14"/>
      <c r="AN37" s="15">
        <f>MAX(AN4:AN33)</f>
        <v>999</v>
      </c>
      <c r="AO37" s="14"/>
      <c r="AP37" s="14"/>
      <c r="AQ37" s="14"/>
    </row>
    <row r="38" spans="1:43" s="16" customFormat="1" x14ac:dyDescent="0.2">
      <c r="A38" s="3" t="s">
        <v>31</v>
      </c>
      <c r="B38" s="3"/>
      <c r="C38" s="3"/>
      <c r="D38" s="4"/>
      <c r="E38" s="12"/>
      <c r="F38" s="4"/>
      <c r="G38" s="14"/>
      <c r="H38" s="14"/>
      <c r="I38" s="14"/>
      <c r="J38" s="14"/>
      <c r="K38" s="14"/>
      <c r="L38" s="15">
        <f>AVERAGE(L4:L33)</f>
        <v>81.916071428571428</v>
      </c>
      <c r="M38" s="14"/>
      <c r="N38" s="14"/>
      <c r="O38" s="14"/>
      <c r="P38" s="15">
        <f>AVERAGE(P4:P33)</f>
        <v>84.951785714285705</v>
      </c>
      <c r="Q38" s="14"/>
      <c r="R38" s="15">
        <f>AVERAGE(R4:R33)</f>
        <v>65.072857142857146</v>
      </c>
      <c r="S38" s="14"/>
      <c r="T38" s="14"/>
      <c r="U38" s="14"/>
      <c r="V38" s="15">
        <f>AVERAGE(V4:V33)</f>
        <v>77.037142857142854</v>
      </c>
      <c r="W38" s="14"/>
      <c r="X38" s="15">
        <f>AVERAGE(X4:X33)</f>
        <v>49.225555555555552</v>
      </c>
      <c r="Y38" s="14"/>
      <c r="Z38" s="14"/>
      <c r="AA38" s="14"/>
      <c r="AB38" s="15">
        <f>AVERAGE(AB4:AB33)</f>
        <v>90.288928571428571</v>
      </c>
      <c r="AC38" s="14"/>
      <c r="AD38" s="15">
        <f>AVERAGE(AD4:AD33)</f>
        <v>56.658846153846149</v>
      </c>
      <c r="AE38" s="14"/>
      <c r="AF38" s="14"/>
      <c r="AG38" s="14"/>
      <c r="AH38" s="15">
        <f>AVERAGE(AH4:AH33)</f>
        <v>132.3617857142857</v>
      </c>
      <c r="AI38" s="14"/>
      <c r="AJ38" s="15">
        <f>AVERAGE(AJ4:AJ33)</f>
        <v>67.571538461538452</v>
      </c>
      <c r="AK38" s="14"/>
      <c r="AL38" s="14"/>
      <c r="AM38" s="14"/>
      <c r="AN38" s="15">
        <f>AVERAGE(AN4:AN33)</f>
        <v>140.88785714285717</v>
      </c>
      <c r="AO38" s="14"/>
      <c r="AP38" s="14"/>
      <c r="AQ38" s="14"/>
    </row>
    <row r="39" spans="1:43" s="16" customFormat="1" x14ac:dyDescent="0.2">
      <c r="A39" s="3" t="s">
        <v>32</v>
      </c>
      <c r="B39" s="3"/>
      <c r="C39" s="3"/>
      <c r="D39" s="4"/>
      <c r="E39" s="12"/>
      <c r="F39" s="4"/>
      <c r="G39" s="14"/>
      <c r="H39" s="14"/>
      <c r="I39" s="14"/>
      <c r="J39" s="14"/>
      <c r="K39" s="14"/>
      <c r="L39" s="15">
        <f>STDEV(L4:L33)</f>
        <v>39.228489207159008</v>
      </c>
      <c r="M39" s="14"/>
      <c r="N39" s="14"/>
      <c r="O39" s="14"/>
      <c r="P39" s="15">
        <f>STDEV(M4:P33)</f>
        <v>46.284756668718103</v>
      </c>
      <c r="Q39" s="14"/>
      <c r="R39" s="15">
        <f>STDEV(R4:R33)</f>
        <v>30.824868250253758</v>
      </c>
      <c r="S39" s="14"/>
      <c r="T39" s="14"/>
      <c r="U39" s="14"/>
      <c r="V39" s="15">
        <f>STDEV(S4:V33)</f>
        <v>45.225696842520755</v>
      </c>
      <c r="W39" s="14"/>
      <c r="X39" s="15">
        <f>STDEV(X4:X33)</f>
        <v>27.238570268213611</v>
      </c>
      <c r="Y39" s="14"/>
      <c r="Z39" s="14"/>
      <c r="AA39" s="14"/>
      <c r="AB39" s="15">
        <f>STDEV(Y4:AB33)</f>
        <v>132.41582890278221</v>
      </c>
      <c r="AC39" s="14"/>
      <c r="AD39" s="15">
        <f>STDEV(AD4:AD33)</f>
        <v>32.378108941310714</v>
      </c>
      <c r="AE39" s="14"/>
      <c r="AF39" s="14"/>
      <c r="AG39" s="14"/>
      <c r="AH39" s="15">
        <f>STDEV(AE4:AH33)</f>
        <v>178.23803336436259</v>
      </c>
      <c r="AI39" s="14"/>
      <c r="AJ39" s="15">
        <f>STDEV(AJ4:AJ33)</f>
        <v>37.700452272333038</v>
      </c>
      <c r="AK39" s="14"/>
      <c r="AL39" s="14"/>
      <c r="AM39" s="14"/>
      <c r="AN39" s="15">
        <f>STDEV(AK4:AN33)</f>
        <v>184.23671625327421</v>
      </c>
      <c r="AO39" s="14"/>
      <c r="AP39" s="14"/>
      <c r="AQ39" s="14"/>
    </row>
    <row r="40" spans="1:43" s="16" customFormat="1" x14ac:dyDescent="0.2">
      <c r="A40" s="3" t="s">
        <v>33</v>
      </c>
      <c r="B40" s="3"/>
      <c r="C40" s="3"/>
      <c r="D40" s="4"/>
      <c r="E40" s="12"/>
      <c r="F40" s="4"/>
      <c r="G40" s="14"/>
      <c r="H40" s="14"/>
      <c r="I40" s="14"/>
      <c r="J40" s="14"/>
      <c r="K40" s="14"/>
      <c r="L40" s="15"/>
      <c r="M40" s="14">
        <f>MAX(M4:M33)</f>
        <v>7</v>
      </c>
      <c r="N40" s="14"/>
      <c r="O40" s="14"/>
      <c r="P40" s="15"/>
      <c r="Q40" s="14"/>
      <c r="R40" s="15"/>
      <c r="S40" s="14">
        <f>MAX(S4:S33)</f>
        <v>7</v>
      </c>
      <c r="T40" s="14"/>
      <c r="U40" s="14"/>
      <c r="V40" s="15"/>
      <c r="W40" s="14"/>
      <c r="X40" s="15"/>
      <c r="Y40" s="14">
        <f>MAX(Y4:Y33)</f>
        <v>22</v>
      </c>
      <c r="Z40" s="14"/>
      <c r="AA40" s="14"/>
      <c r="AB40" s="15"/>
      <c r="AC40" s="14"/>
      <c r="AD40" s="15"/>
      <c r="AE40" s="14">
        <f>MAX(AE4:AE33)</f>
        <v>22</v>
      </c>
      <c r="AF40" s="14"/>
      <c r="AG40" s="14"/>
      <c r="AH40" s="15"/>
      <c r="AI40" s="14"/>
      <c r="AJ40" s="15"/>
      <c r="AK40" s="14">
        <f>MAX(AK4:AK33)</f>
        <v>26</v>
      </c>
      <c r="AL40" s="14"/>
      <c r="AM40" s="14"/>
      <c r="AN40" s="15"/>
      <c r="AO40" s="14"/>
      <c r="AP40" s="14"/>
      <c r="AQ40" s="14"/>
    </row>
    <row r="41" spans="1:43" s="16" customFormat="1" x14ac:dyDescent="0.2">
      <c r="A41" s="3" t="s">
        <v>34</v>
      </c>
      <c r="B41" s="3"/>
      <c r="C41" s="3"/>
      <c r="D41" s="4"/>
      <c r="E41" s="12"/>
      <c r="F41" s="4"/>
      <c r="G41" s="14"/>
      <c r="H41" s="14"/>
      <c r="I41" s="14"/>
      <c r="J41" s="14"/>
      <c r="K41" s="14"/>
      <c r="L41" s="15"/>
      <c r="M41" s="14">
        <f>AVERAGE(M4:M33)</f>
        <v>1.8928571428571428</v>
      </c>
      <c r="N41" s="14"/>
      <c r="O41" s="14"/>
      <c r="P41" s="15"/>
      <c r="Q41" s="14"/>
      <c r="R41" s="15"/>
      <c r="S41" s="14">
        <f>AVERAGE(S4:S33)</f>
        <v>1.9642857142857142</v>
      </c>
      <c r="T41" s="14"/>
      <c r="U41" s="14"/>
      <c r="V41" s="15"/>
      <c r="W41" s="14"/>
      <c r="X41" s="15"/>
      <c r="Y41" s="14">
        <f>AVERAGE(Y4:Y33)</f>
        <v>2.0714285714285716</v>
      </c>
      <c r="Z41" s="14"/>
      <c r="AA41" s="14"/>
      <c r="AB41" s="15"/>
      <c r="AC41" s="14"/>
      <c r="AD41" s="15"/>
      <c r="AE41" s="14">
        <f>AVERAGE(AE4:AE33)</f>
        <v>2.8928571428571428</v>
      </c>
      <c r="AF41" s="14"/>
      <c r="AG41" s="14"/>
      <c r="AH41" s="15"/>
      <c r="AI41" s="14"/>
      <c r="AJ41" s="15"/>
      <c r="AK41" s="14">
        <f>AVERAGE(AK4:AK33)</f>
        <v>3.1428571428571428</v>
      </c>
      <c r="AL41" s="14"/>
      <c r="AM41" s="14"/>
      <c r="AN41" s="15"/>
      <c r="AO41" s="14"/>
      <c r="AP41" s="14"/>
      <c r="AQ41" s="14"/>
    </row>
    <row r="42" spans="1:43" s="16" customFormat="1" x14ac:dyDescent="0.2">
      <c r="A42" s="3" t="s">
        <v>35</v>
      </c>
      <c r="B42" s="3"/>
      <c r="C42" s="3"/>
      <c r="D42" s="4"/>
      <c r="F42" s="4"/>
      <c r="G42" s="14">
        <v>0</v>
      </c>
      <c r="H42" s="14"/>
      <c r="I42" s="14"/>
      <c r="J42" s="14"/>
      <c r="K42" s="14"/>
      <c r="L42" s="15"/>
      <c r="M42" s="14" t="s">
        <v>36</v>
      </c>
      <c r="N42" s="14"/>
      <c r="O42" s="14" t="s">
        <v>37</v>
      </c>
      <c r="P42" s="15" t="s">
        <v>38</v>
      </c>
      <c r="Q42" s="14"/>
      <c r="R42" s="15"/>
      <c r="S42" s="14" t="s">
        <v>36</v>
      </c>
      <c r="T42" s="14"/>
      <c r="U42" s="14" t="s">
        <v>37</v>
      </c>
      <c r="V42" s="15" t="s">
        <v>38</v>
      </c>
      <c r="W42" s="14"/>
      <c r="X42" s="15"/>
      <c r="Y42" s="14" t="s">
        <v>36</v>
      </c>
      <c r="Z42" s="14"/>
      <c r="AA42" s="14" t="s">
        <v>37</v>
      </c>
      <c r="AB42" s="15" t="s">
        <v>38</v>
      </c>
      <c r="AC42" s="14"/>
      <c r="AD42" s="15"/>
      <c r="AE42" s="14" t="s">
        <v>36</v>
      </c>
      <c r="AF42" s="14"/>
      <c r="AG42" s="14" t="s">
        <v>37</v>
      </c>
      <c r="AH42" s="15" t="s">
        <v>38</v>
      </c>
      <c r="AI42" s="14"/>
      <c r="AJ42" s="15"/>
      <c r="AK42" s="14" t="s">
        <v>36</v>
      </c>
      <c r="AL42" s="14"/>
      <c r="AM42" s="14" t="s">
        <v>37</v>
      </c>
      <c r="AN42" s="15" t="s">
        <v>38</v>
      </c>
      <c r="AO42" s="14"/>
      <c r="AP42" s="14"/>
      <c r="AQ42" s="4"/>
    </row>
    <row r="43" spans="1:43" x14ac:dyDescent="0.2">
      <c r="A43" s="17" t="s">
        <v>39</v>
      </c>
      <c r="P43" s="22">
        <f>P2*5+30</f>
        <v>150</v>
      </c>
      <c r="V43" s="22">
        <f>V2*5+30</f>
        <v>150</v>
      </c>
      <c r="AB43" s="22">
        <f>AB2*5+30</f>
        <v>140</v>
      </c>
      <c r="AH43" s="22">
        <f>AH2*5+30</f>
        <v>140</v>
      </c>
      <c r="AN43" s="22">
        <f>AN2*5+30</f>
        <v>160</v>
      </c>
    </row>
  </sheetData>
  <sheetProtection insertRows="0" deleteRows="0" selectLockedCells="1" sort="0"/>
  <sortState ref="A5:AN32">
    <sortCondition ref="G5:G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1C1B3B42-F328-40C6-90CF-28C89A49A273}"/>
    <dataValidation type="decimal" errorStyle="warning" allowBlank="1" errorTitle="New Max or Min" error="Please verify your data" sqref="AD5:AD32 R5:R32 X5:X32 AJ5:AJ32" xr:uid="{786673D3-4414-41B1-9551-D14FEF9167C3}">
      <formula1>#REF!</formula1>
      <formula2>#REF!</formula2>
    </dataValidation>
    <dataValidation type="decimal" errorStyle="warning" allowBlank="1" showErrorMessage="1" errorTitle="That's a lot of misses" error="It's unusual to miss more than 10" sqref="M5:M32 S5:S32 AE5:AE32 Y5:Y32 AK5:AK32" xr:uid="{10BCF21F-38BF-4D79-8D6C-B2331A054429}">
      <formula1>0</formula1>
      <formula2>10</formula2>
    </dataValidation>
    <dataValidation type="whole" allowBlank="1" showErrorMessage="1" errorTitle="Must be 0 or 1" error="You either have a procedural penanty or not._x000d_Legal Values are 0 or 1." sqref="N5:O32 T5:U32 Z5:AA32 AF5:AG32 AL5:AM32" xr:uid="{B36797D9-6DC9-4931-8010-1CAA87C36981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0EE28-0CD9-4E08-A527-E62639170D14}">
  <sheetPr>
    <pageSetUpPr fitToPage="1"/>
  </sheetPr>
  <dimension ref="A1:AQ43"/>
  <sheetViews>
    <sheetView zoomScale="110" zoomScaleNormal="110" workbookViewId="0">
      <selection activeCell="E24" sqref="E24"/>
    </sheetView>
  </sheetViews>
  <sheetFormatPr defaultColWidth="7.85546875" defaultRowHeight="12.75" x14ac:dyDescent="0.2"/>
  <cols>
    <col min="1" max="1" width="23.7109375" style="17" bestFit="1" customWidth="1"/>
    <col min="2" max="2" width="4.7109375" style="17" hidden="1" customWidth="1"/>
    <col min="3" max="3" width="6.28515625" style="17" hidden="1" customWidth="1"/>
    <col min="4" max="4" width="3.42578125" style="18" bestFit="1" customWidth="1"/>
    <col min="5" max="5" width="31.42578125" style="9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customWidth="1"/>
    <col min="40" max="40" width="8.42578125" style="22" bestFit="1" customWidth="1"/>
    <col min="41" max="42" width="4.42578125" style="19" hidden="1" customWidth="1"/>
    <col min="43" max="43" width="3.140625" style="18" hidden="1" customWidth="1"/>
    <col min="44" max="16384" width="7.85546875" style="9"/>
  </cols>
  <sheetData>
    <row r="1" spans="1:43" s="8" customFormat="1" ht="15.75" x14ac:dyDescent="0.2">
      <c r="A1" s="85" t="s">
        <v>0</v>
      </c>
      <c r="B1" s="86"/>
      <c r="C1" s="86"/>
      <c r="D1" s="86"/>
      <c r="E1" s="87"/>
      <c r="F1" s="88" t="s">
        <v>1</v>
      </c>
      <c r="G1" s="89"/>
      <c r="H1" s="89"/>
      <c r="I1" s="89"/>
      <c r="J1" s="89"/>
      <c r="K1" s="90"/>
      <c r="L1" s="79" t="s">
        <v>2</v>
      </c>
      <c r="M1" s="80"/>
      <c r="N1" s="80"/>
      <c r="O1" s="80"/>
      <c r="P1" s="47" t="s">
        <v>3</v>
      </c>
      <c r="Q1" s="7"/>
      <c r="R1" s="79" t="s">
        <v>4</v>
      </c>
      <c r="S1" s="80"/>
      <c r="T1" s="80"/>
      <c r="U1" s="80"/>
      <c r="V1" s="47" t="s">
        <v>3</v>
      </c>
      <c r="W1" s="7"/>
      <c r="X1" s="79" t="s">
        <v>5</v>
      </c>
      <c r="Y1" s="80"/>
      <c r="Z1" s="80"/>
      <c r="AA1" s="80"/>
      <c r="AB1" s="47" t="s">
        <v>3</v>
      </c>
      <c r="AC1" s="7"/>
      <c r="AD1" s="79" t="s">
        <v>6</v>
      </c>
      <c r="AE1" s="80"/>
      <c r="AF1" s="80"/>
      <c r="AG1" s="80"/>
      <c r="AH1" s="47" t="s">
        <v>3</v>
      </c>
      <c r="AI1" s="7"/>
      <c r="AJ1" s="79" t="s">
        <v>7</v>
      </c>
      <c r="AK1" s="80"/>
      <c r="AL1" s="80"/>
      <c r="AM1" s="80"/>
      <c r="AN1" s="47" t="s">
        <v>3</v>
      </c>
      <c r="AO1" s="7"/>
      <c r="AP1" s="7"/>
      <c r="AQ1" s="7"/>
    </row>
    <row r="2" spans="1:43" s="8" customFormat="1" ht="12.75" customHeight="1" thickBot="1" x14ac:dyDescent="0.25">
      <c r="A2" s="81" t="s">
        <v>8</v>
      </c>
      <c r="B2" s="82"/>
      <c r="C2" s="82"/>
      <c r="D2" s="82"/>
      <c r="E2" s="62">
        <v>43359</v>
      </c>
      <c r="F2" s="91"/>
      <c r="G2" s="92"/>
      <c r="H2" s="92"/>
      <c r="I2" s="92"/>
      <c r="J2" s="92"/>
      <c r="K2" s="93"/>
      <c r="L2" s="83" t="s">
        <v>49</v>
      </c>
      <c r="M2" s="84"/>
      <c r="N2" s="84"/>
      <c r="O2" s="84"/>
      <c r="P2" s="48">
        <v>24</v>
      </c>
      <c r="Q2" s="13"/>
      <c r="R2" s="83" t="s">
        <v>50</v>
      </c>
      <c r="S2" s="84"/>
      <c r="T2" s="84"/>
      <c r="U2" s="84"/>
      <c r="V2" s="48">
        <v>24</v>
      </c>
      <c r="W2" s="13"/>
      <c r="X2" s="83" t="s">
        <v>51</v>
      </c>
      <c r="Y2" s="84"/>
      <c r="Z2" s="84"/>
      <c r="AA2" s="84"/>
      <c r="AB2" s="48">
        <v>22</v>
      </c>
      <c r="AC2" s="13"/>
      <c r="AD2" s="83" t="s">
        <v>53</v>
      </c>
      <c r="AE2" s="84"/>
      <c r="AF2" s="84"/>
      <c r="AG2" s="84"/>
      <c r="AH2" s="48">
        <v>22</v>
      </c>
      <c r="AI2" s="13"/>
      <c r="AJ2" s="83" t="s">
        <v>52</v>
      </c>
      <c r="AK2" s="84"/>
      <c r="AL2" s="84"/>
      <c r="AM2" s="84"/>
      <c r="AN2" s="48">
        <v>26</v>
      </c>
      <c r="AO2" s="13"/>
      <c r="AP2" s="13"/>
      <c r="AQ2" s="7"/>
    </row>
    <row r="3" spans="1:43" s="23" customFormat="1" ht="78" customHeight="1" x14ac:dyDescent="0.2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63" t="s">
        <v>14</v>
      </c>
      <c r="G3" s="64" t="s">
        <v>15</v>
      </c>
      <c r="H3" s="64" t="s">
        <v>16</v>
      </c>
      <c r="I3" s="64" t="s">
        <v>17</v>
      </c>
      <c r="J3" s="64" t="s">
        <v>18</v>
      </c>
      <c r="K3" s="65" t="s">
        <v>19</v>
      </c>
      <c r="L3" s="49" t="s">
        <v>20</v>
      </c>
      <c r="M3" s="35" t="s">
        <v>21</v>
      </c>
      <c r="N3" s="35" t="s">
        <v>22</v>
      </c>
      <c r="O3" s="35" t="s">
        <v>23</v>
      </c>
      <c r="P3" s="36" t="s">
        <v>24</v>
      </c>
      <c r="Q3" s="53" t="s">
        <v>25</v>
      </c>
      <c r="R3" s="49" t="s">
        <v>20</v>
      </c>
      <c r="S3" s="35" t="s">
        <v>21</v>
      </c>
      <c r="T3" s="35" t="s">
        <v>22</v>
      </c>
      <c r="U3" s="35" t="s">
        <v>23</v>
      </c>
      <c r="V3" s="36" t="s">
        <v>24</v>
      </c>
      <c r="W3" s="53" t="s">
        <v>25</v>
      </c>
      <c r="X3" s="49" t="s">
        <v>20</v>
      </c>
      <c r="Y3" s="35" t="s">
        <v>21</v>
      </c>
      <c r="Z3" s="35" t="s">
        <v>22</v>
      </c>
      <c r="AA3" s="35" t="s">
        <v>23</v>
      </c>
      <c r="AB3" s="36" t="s">
        <v>24</v>
      </c>
      <c r="AC3" s="53" t="s">
        <v>25</v>
      </c>
      <c r="AD3" s="49" t="s">
        <v>20</v>
      </c>
      <c r="AE3" s="35" t="s">
        <v>21</v>
      </c>
      <c r="AF3" s="35" t="s">
        <v>22</v>
      </c>
      <c r="AG3" s="35" t="s">
        <v>23</v>
      </c>
      <c r="AH3" s="36" t="s">
        <v>24</v>
      </c>
      <c r="AI3" s="53" t="s">
        <v>25</v>
      </c>
      <c r="AJ3" s="49" t="s">
        <v>20</v>
      </c>
      <c r="AK3" s="35" t="s">
        <v>21</v>
      </c>
      <c r="AL3" s="35" t="s">
        <v>22</v>
      </c>
      <c r="AM3" s="35" t="s">
        <v>23</v>
      </c>
      <c r="AN3" s="36" t="s">
        <v>24</v>
      </c>
      <c r="AO3" s="24" t="s">
        <v>25</v>
      </c>
      <c r="AP3" s="24" t="s">
        <v>25</v>
      </c>
      <c r="AQ3" s="24" t="s">
        <v>25</v>
      </c>
    </row>
    <row r="4" spans="1:43" s="28" customFormat="1" x14ac:dyDescent="0.2">
      <c r="A4" s="58" t="s">
        <v>26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27"/>
      <c r="AQ4" s="27"/>
    </row>
    <row r="5" spans="1:43" s="10" customFormat="1" x14ac:dyDescent="0.2">
      <c r="A5" s="61" t="s">
        <v>82</v>
      </c>
      <c r="B5" s="2"/>
      <c r="C5" s="1"/>
      <c r="D5" s="5">
        <v>2</v>
      </c>
      <c r="E5" s="6" t="s">
        <v>57</v>
      </c>
      <c r="F5" s="5"/>
      <c r="G5" s="66">
        <f t="shared" ref="G5:G32" si="0">RANK(K5,K$4:K$33,1)</f>
        <v>5</v>
      </c>
      <c r="H5" s="66">
        <f t="shared" ref="H5:H32" si="1">Q5+W5+AC5+AI5+AO5</f>
        <v>31</v>
      </c>
      <c r="I5" s="66">
        <f t="shared" ref="I5:I32" si="2">IF(M5=0,1,0)+IF(S5=0,1,0)+IF(Y5=0,1,0)+IF(AE5=0,1,0)+IF(AK5=0,1,0)</f>
        <v>1</v>
      </c>
      <c r="J5" s="66">
        <f t="shared" ref="J5:J32" si="3">M5+S5+Y5+AE5+AK5</f>
        <v>5</v>
      </c>
      <c r="K5" s="67">
        <f t="shared" ref="K5:K32" si="4">P5+V5+AB5+AH5+AN5</f>
        <v>219.82999999999998</v>
      </c>
      <c r="L5" s="51">
        <v>41.72</v>
      </c>
      <c r="M5" s="5">
        <v>1</v>
      </c>
      <c r="N5" s="31"/>
      <c r="O5" s="31">
        <v>1</v>
      </c>
      <c r="P5" s="38">
        <f t="shared" ref="P5:P32" si="5">IF((OR(L5="",L5="DNC")),"",IF(L5="SDQ",P$43,IF(L5="DNF",999,(L5+(5*M5)+(N5*10)-(O5*10)))))</f>
        <v>36.72</v>
      </c>
      <c r="Q5" s="55">
        <f>IF(P5="",Default_Rank_Score,RANK(P5,P$4:P$33,1))</f>
        <v>3</v>
      </c>
      <c r="R5" s="51">
        <v>55.46</v>
      </c>
      <c r="S5" s="5">
        <v>2</v>
      </c>
      <c r="T5" s="31"/>
      <c r="U5" s="31"/>
      <c r="V5" s="38">
        <f t="shared" ref="V5:V32" si="6">IF((OR(R5="",R5="DNC")),"",IF(R5="SDQ",V$43,IF(R5="DNF",999,(R5+(5*S5)+(T5*10)-(U5*5)))))</f>
        <v>65.460000000000008</v>
      </c>
      <c r="W5" s="57">
        <f>IF(V5="",Default_Rank_Score,RANK(V5,V$4:V$33,1))</f>
        <v>12</v>
      </c>
      <c r="X5" s="51">
        <v>31</v>
      </c>
      <c r="Y5" s="5">
        <v>1</v>
      </c>
      <c r="Z5" s="31"/>
      <c r="AA5" s="31"/>
      <c r="AB5" s="38">
        <f t="shared" ref="AB5:AB32" si="7">IF((OR(X5="",X5="DNC")),"",IF(X5="SDQ",AB$43,IF(X5="DNF",999,(X5+(5*Y5)+(Z5*10)-(AA5*5)))))</f>
        <v>36</v>
      </c>
      <c r="AC5" s="57">
        <f>IF(AB5="",Default_Rank_Score,RANK(AB5,AB$4:AB$33,1))</f>
        <v>7</v>
      </c>
      <c r="AD5" s="51">
        <v>33.14</v>
      </c>
      <c r="AE5" s="5">
        <v>0</v>
      </c>
      <c r="AF5" s="31"/>
      <c r="AG5" s="31"/>
      <c r="AH5" s="38">
        <f t="shared" ref="AH5:AH32" si="8">IF((OR(AD5="",AD5="DNC")),"",IF(AD5="SDQ",AH$43,IF(AD5="DNF",999,(AD5+(5*AE5)+(AF5*10)-(AG5*5)))))</f>
        <v>33.14</v>
      </c>
      <c r="AI5" s="57">
        <f>IF(AH5="",Default_Rank_Score,RANK(AH5,AH$4:AH$33,1))</f>
        <v>4</v>
      </c>
      <c r="AJ5" s="51">
        <v>43.51</v>
      </c>
      <c r="AK5" s="5">
        <v>1</v>
      </c>
      <c r="AL5" s="31"/>
      <c r="AM5" s="31"/>
      <c r="AN5" s="38">
        <f t="shared" ref="AN5:AN32" si="9">IF((OR(AJ5="",AJ5="DNC")),"",IF(AJ5="SDQ",AN$43,IF(AJ5="DNF",999,(AJ5+(5*AK5)+(AL5*10)-(AM5*5)))))</f>
        <v>48.51</v>
      </c>
      <c r="AO5" s="11">
        <f>IF(AN5="",Default_Rank_Score,RANK(AN5,AN$4:AN$33,1))</f>
        <v>5</v>
      </c>
      <c r="AP5" s="11" t="e">
        <f>IF(#REF!="",Default_Rank_Score,RANK(#REF!,#REF!,1))</f>
        <v>#REF!</v>
      </c>
      <c r="AQ5" s="11" t="e">
        <f>IF(#REF!="",Default_Rank_Score,RANK(#REF!,#REF!,1))</f>
        <v>#REF!</v>
      </c>
    </row>
    <row r="6" spans="1:43" s="10" customFormat="1" x14ac:dyDescent="0.2">
      <c r="A6" s="61" t="s">
        <v>47</v>
      </c>
      <c r="B6" s="2"/>
      <c r="C6" s="1"/>
      <c r="D6" s="5">
        <v>1</v>
      </c>
      <c r="E6" s="6" t="s">
        <v>57</v>
      </c>
      <c r="F6" s="5"/>
      <c r="G6" s="66">
        <f t="shared" si="0"/>
        <v>20</v>
      </c>
      <c r="H6" s="66">
        <f t="shared" si="1"/>
        <v>86</v>
      </c>
      <c r="I6" s="66">
        <f t="shared" si="2"/>
        <v>2</v>
      </c>
      <c r="J6" s="66">
        <f t="shared" si="3"/>
        <v>16</v>
      </c>
      <c r="K6" s="67">
        <f t="shared" si="4"/>
        <v>401.03</v>
      </c>
      <c r="L6" s="51">
        <v>65.25</v>
      </c>
      <c r="M6" s="5">
        <v>0</v>
      </c>
      <c r="N6" s="31">
        <v>1</v>
      </c>
      <c r="O6" s="31">
        <v>1</v>
      </c>
      <c r="P6" s="38">
        <f t="shared" si="5"/>
        <v>65.25</v>
      </c>
      <c r="Q6" s="55">
        <f>IF(P6="",Default_Rank_Score,RANK(P6,P$4:P$33,1))</f>
        <v>10</v>
      </c>
      <c r="R6" s="51">
        <v>89.94</v>
      </c>
      <c r="S6" s="5">
        <v>7</v>
      </c>
      <c r="T6" s="31"/>
      <c r="U6" s="31"/>
      <c r="V6" s="38">
        <f t="shared" si="6"/>
        <v>124.94</v>
      </c>
      <c r="W6" s="57">
        <f>IF(V6="",Default_Rank_Score,RANK(V6,V$4:V$33,1))</f>
        <v>25</v>
      </c>
      <c r="X6" s="51">
        <v>54.93</v>
      </c>
      <c r="Y6" s="5">
        <v>8</v>
      </c>
      <c r="Z6" s="31"/>
      <c r="AA6" s="31"/>
      <c r="AB6" s="38">
        <f t="shared" si="7"/>
        <v>94.93</v>
      </c>
      <c r="AC6" s="57">
        <f>IF(AB6="",Default_Rank_Score,RANK(AB6,AB$4:AB$33,1))</f>
        <v>25</v>
      </c>
      <c r="AD6" s="70">
        <v>52.25</v>
      </c>
      <c r="AE6" s="71">
        <v>1</v>
      </c>
      <c r="AF6" s="69"/>
      <c r="AG6" s="31"/>
      <c r="AH6" s="38">
        <f t="shared" si="8"/>
        <v>57.25</v>
      </c>
      <c r="AI6" s="57">
        <f>IF(AH6="",Default_Rank_Score,RANK(AH6,AH$4:AH$33,1))</f>
        <v>14</v>
      </c>
      <c r="AJ6" s="51">
        <v>58.66</v>
      </c>
      <c r="AK6" s="5">
        <v>0</v>
      </c>
      <c r="AL6" s="31"/>
      <c r="AM6" s="31"/>
      <c r="AN6" s="38">
        <f t="shared" si="9"/>
        <v>58.66</v>
      </c>
      <c r="AO6" s="11">
        <f>IF(AN6="",Default_Rank_Score,RANK(AN6,AN$4:AN$33,1))</f>
        <v>12</v>
      </c>
      <c r="AP6" s="11" t="e">
        <f>IF(#REF!="",Default_Rank_Score,RANK(#REF!,#REF!,1))</f>
        <v>#REF!</v>
      </c>
      <c r="AQ6" s="11" t="e">
        <f>IF(#REF!="",Default_Rank_Score,RANK(#REF!,#REF!,1))</f>
        <v>#REF!</v>
      </c>
    </row>
    <row r="7" spans="1:43" s="10" customFormat="1" x14ac:dyDescent="0.2">
      <c r="A7" s="61" t="s">
        <v>81</v>
      </c>
      <c r="B7" s="2"/>
      <c r="C7" s="1"/>
      <c r="D7" s="5">
        <v>2</v>
      </c>
      <c r="E7" s="6" t="s">
        <v>85</v>
      </c>
      <c r="F7" s="5"/>
      <c r="G7" s="66">
        <f t="shared" si="0"/>
        <v>8</v>
      </c>
      <c r="H7" s="66">
        <f t="shared" si="1"/>
        <v>45</v>
      </c>
      <c r="I7" s="66">
        <f t="shared" si="2"/>
        <v>3</v>
      </c>
      <c r="J7" s="66">
        <f t="shared" si="3"/>
        <v>2</v>
      </c>
      <c r="K7" s="67">
        <f t="shared" si="4"/>
        <v>248.73</v>
      </c>
      <c r="L7" s="51">
        <v>71.86</v>
      </c>
      <c r="M7" s="5">
        <v>1</v>
      </c>
      <c r="N7" s="31"/>
      <c r="O7" s="31">
        <v>1</v>
      </c>
      <c r="P7" s="38">
        <f t="shared" si="5"/>
        <v>66.86</v>
      </c>
      <c r="Q7" s="55">
        <f>IF(P7="",Default_Rank_Score,RANK(P7,P$4:P$33,1))</f>
        <v>12</v>
      </c>
      <c r="R7" s="51">
        <v>46.87</v>
      </c>
      <c r="S7" s="5">
        <v>1</v>
      </c>
      <c r="T7" s="31"/>
      <c r="U7" s="31"/>
      <c r="V7" s="38">
        <f t="shared" si="6"/>
        <v>51.87</v>
      </c>
      <c r="W7" s="57">
        <f>IF(V7="",Default_Rank_Score,RANK(V7,V$4:V$33,1))</f>
        <v>7</v>
      </c>
      <c r="X7" s="51">
        <v>33.020000000000003</v>
      </c>
      <c r="Y7" s="5">
        <v>0</v>
      </c>
      <c r="Z7" s="31">
        <v>1</v>
      </c>
      <c r="AA7" s="31"/>
      <c r="AB7" s="38">
        <f t="shared" si="7"/>
        <v>43.02</v>
      </c>
      <c r="AC7" s="57">
        <f>IF(AB7="",Default_Rank_Score,RANK(AB7,AB$4:AB$33,1))</f>
        <v>12</v>
      </c>
      <c r="AD7" s="51">
        <v>35.700000000000003</v>
      </c>
      <c r="AE7" s="5">
        <v>0</v>
      </c>
      <c r="AF7" s="31"/>
      <c r="AG7" s="31"/>
      <c r="AH7" s="38">
        <f t="shared" si="8"/>
        <v>35.700000000000003</v>
      </c>
      <c r="AI7" s="57">
        <f>IF(AH7="",Default_Rank_Score,RANK(AH7,AH$4:AH$33,1))</f>
        <v>6</v>
      </c>
      <c r="AJ7" s="51">
        <v>51.28</v>
      </c>
      <c r="AK7" s="5">
        <v>0</v>
      </c>
      <c r="AL7" s="31"/>
      <c r="AM7" s="31"/>
      <c r="AN7" s="38">
        <f t="shared" si="9"/>
        <v>51.28</v>
      </c>
      <c r="AO7" s="11">
        <f>IF(AN7="",Default_Rank_Score,RANK(AN7,AN$4:AN$33,1))</f>
        <v>8</v>
      </c>
      <c r="AP7" s="11" t="e">
        <f>IF(#REF!="",Default_Rank_Score,RANK(#REF!,#REF!,1))</f>
        <v>#REF!</v>
      </c>
      <c r="AQ7" s="11" t="e">
        <f>IF(#REF!="",Default_Rank_Score,RANK(#REF!,#REF!,1))</f>
        <v>#REF!</v>
      </c>
    </row>
    <row r="8" spans="1:43" s="10" customFormat="1" x14ac:dyDescent="0.2">
      <c r="A8" s="61" t="s">
        <v>63</v>
      </c>
      <c r="B8" s="2"/>
      <c r="C8" s="1"/>
      <c r="D8" s="5">
        <v>1</v>
      </c>
      <c r="E8" s="6" t="s">
        <v>66</v>
      </c>
      <c r="F8" s="5"/>
      <c r="G8" s="66">
        <f t="shared" si="0"/>
        <v>2</v>
      </c>
      <c r="H8" s="66">
        <f t="shared" si="1"/>
        <v>21</v>
      </c>
      <c r="I8" s="66">
        <f t="shared" si="2"/>
        <v>3</v>
      </c>
      <c r="J8" s="66">
        <f t="shared" si="3"/>
        <v>3</v>
      </c>
      <c r="K8" s="67">
        <f t="shared" si="4"/>
        <v>185.15000000000003</v>
      </c>
      <c r="L8" s="51">
        <v>40.21</v>
      </c>
      <c r="M8" s="5">
        <v>0</v>
      </c>
      <c r="N8" s="31"/>
      <c r="O8" s="31">
        <v>1</v>
      </c>
      <c r="P8" s="38">
        <f t="shared" si="5"/>
        <v>30.21</v>
      </c>
      <c r="Q8" s="55">
        <f>IF(P8="",Default_Rank_Score,RANK(P8,P$4:P$33,1))</f>
        <v>2</v>
      </c>
      <c r="R8" s="51">
        <v>49.75</v>
      </c>
      <c r="S8" s="5">
        <v>2</v>
      </c>
      <c r="T8" s="31"/>
      <c r="U8" s="31"/>
      <c r="V8" s="38">
        <f t="shared" si="6"/>
        <v>59.75</v>
      </c>
      <c r="W8" s="57">
        <f>IF(V8="",Default_Rank_Score,RANK(V8,V$4:V$33,1))</f>
        <v>10</v>
      </c>
      <c r="X8" s="51">
        <v>24.21</v>
      </c>
      <c r="Y8" s="5">
        <v>0</v>
      </c>
      <c r="Z8" s="31"/>
      <c r="AA8" s="31"/>
      <c r="AB8" s="38">
        <f t="shared" si="7"/>
        <v>24.21</v>
      </c>
      <c r="AC8" s="57">
        <f>IF(AB8="",Default_Rank_Score,RANK(AB8,AB$4:AB$33,1))</f>
        <v>2</v>
      </c>
      <c r="AD8" s="51">
        <v>29.73</v>
      </c>
      <c r="AE8" s="5">
        <v>1</v>
      </c>
      <c r="AF8" s="31"/>
      <c r="AG8" s="31"/>
      <c r="AH8" s="38">
        <f t="shared" si="8"/>
        <v>34.730000000000004</v>
      </c>
      <c r="AI8" s="57">
        <f>IF(AH8="",Default_Rank_Score,RANK(AH8,AH$4:AH$33,1))</f>
        <v>5</v>
      </c>
      <c r="AJ8" s="51">
        <v>36.25</v>
      </c>
      <c r="AK8" s="5">
        <v>0</v>
      </c>
      <c r="AL8" s="31"/>
      <c r="AM8" s="31"/>
      <c r="AN8" s="38">
        <f t="shared" si="9"/>
        <v>36.25</v>
      </c>
      <c r="AO8" s="11">
        <f>IF(AN8="",Default_Rank_Score,RANK(AN8,AN$4:AN$33,1))</f>
        <v>2</v>
      </c>
      <c r="AP8" s="11" t="e">
        <f>IF(#REF!="",Default_Rank_Score,RANK(#REF!,#REF!,1))</f>
        <v>#REF!</v>
      </c>
      <c r="AQ8" s="11" t="e">
        <f>IF(#REF!="",Default_Rank_Score,RANK(#REF!,#REF!,1))</f>
        <v>#REF!</v>
      </c>
    </row>
    <row r="9" spans="1:43" s="10" customFormat="1" x14ac:dyDescent="0.2">
      <c r="A9" s="61" t="s">
        <v>74</v>
      </c>
      <c r="B9" s="2"/>
      <c r="C9" s="1"/>
      <c r="D9" s="5">
        <v>2</v>
      </c>
      <c r="E9" s="6" t="s">
        <v>66</v>
      </c>
      <c r="F9" s="5"/>
      <c r="G9" s="66">
        <f t="shared" si="0"/>
        <v>4</v>
      </c>
      <c r="H9" s="66">
        <f t="shared" si="1"/>
        <v>24</v>
      </c>
      <c r="I9" s="66">
        <f t="shared" si="2"/>
        <v>5</v>
      </c>
      <c r="J9" s="66">
        <f t="shared" si="3"/>
        <v>0</v>
      </c>
      <c r="K9" s="67">
        <f t="shared" si="4"/>
        <v>208.39999999999998</v>
      </c>
      <c r="L9" s="51">
        <v>60.27</v>
      </c>
      <c r="M9" s="5">
        <v>0</v>
      </c>
      <c r="N9" s="31">
        <v>1</v>
      </c>
      <c r="O9" s="31">
        <v>1</v>
      </c>
      <c r="P9" s="38">
        <f t="shared" si="5"/>
        <v>60.27000000000001</v>
      </c>
      <c r="Q9" s="55">
        <f>IF(P9="",Default_Rank_Score,RANK(P9,P$4:P$33,1))</f>
        <v>8</v>
      </c>
      <c r="R9" s="51">
        <v>45.51</v>
      </c>
      <c r="S9" s="5">
        <v>0</v>
      </c>
      <c r="T9" s="31"/>
      <c r="U9" s="31"/>
      <c r="V9" s="38">
        <f t="shared" si="6"/>
        <v>45.51</v>
      </c>
      <c r="W9" s="57">
        <f>IF(V9="",Default_Rank_Score,RANK(V9,V$4:V$33,1))</f>
        <v>6</v>
      </c>
      <c r="X9" s="51">
        <v>27.28</v>
      </c>
      <c r="Y9" s="5">
        <v>0</v>
      </c>
      <c r="Z9" s="31"/>
      <c r="AA9" s="31"/>
      <c r="AB9" s="38">
        <f t="shared" si="7"/>
        <v>27.28</v>
      </c>
      <c r="AC9" s="57">
        <f>IF(AB9="",Default_Rank_Score,RANK(AB9,AB$4:AB$33,1))</f>
        <v>4</v>
      </c>
      <c r="AD9" s="51">
        <v>31.79</v>
      </c>
      <c r="AE9" s="5">
        <v>0</v>
      </c>
      <c r="AF9" s="31"/>
      <c r="AG9" s="31"/>
      <c r="AH9" s="38">
        <f t="shared" si="8"/>
        <v>31.79</v>
      </c>
      <c r="AI9" s="57">
        <f>IF(AH9="",Default_Rank_Score,RANK(AH9,AH$4:AH$33,1))</f>
        <v>2</v>
      </c>
      <c r="AJ9" s="51">
        <v>43.55</v>
      </c>
      <c r="AK9" s="5">
        <v>0</v>
      </c>
      <c r="AL9" s="31"/>
      <c r="AM9" s="31"/>
      <c r="AN9" s="38">
        <f t="shared" si="9"/>
        <v>43.55</v>
      </c>
      <c r="AO9" s="11">
        <f>IF(AN9="",Default_Rank_Score,RANK(AN9,AN$4:AN$33,1))</f>
        <v>4</v>
      </c>
      <c r="AP9" s="11" t="e">
        <f>IF(#REF!="",Default_Rank_Score,RANK(#REF!,#REF!,1))</f>
        <v>#REF!</v>
      </c>
      <c r="AQ9" s="11" t="e">
        <f>IF(#REF!="",Default_Rank_Score,RANK(#REF!,#REF!,1))</f>
        <v>#REF!</v>
      </c>
    </row>
    <row r="10" spans="1:43" s="10" customFormat="1" x14ac:dyDescent="0.2">
      <c r="A10" s="61" t="s">
        <v>59</v>
      </c>
      <c r="B10" s="2"/>
      <c r="C10" s="1"/>
      <c r="D10" s="5">
        <v>1</v>
      </c>
      <c r="E10" s="6" t="s">
        <v>66</v>
      </c>
      <c r="F10" s="5"/>
      <c r="G10" s="66">
        <f t="shared" si="0"/>
        <v>6</v>
      </c>
      <c r="H10" s="66">
        <f t="shared" si="1"/>
        <v>36</v>
      </c>
      <c r="I10" s="66">
        <f t="shared" si="2"/>
        <v>2</v>
      </c>
      <c r="J10" s="66">
        <f t="shared" si="3"/>
        <v>5</v>
      </c>
      <c r="K10" s="67">
        <f t="shared" si="4"/>
        <v>224.46</v>
      </c>
      <c r="L10" s="51">
        <v>43.97</v>
      </c>
      <c r="M10" s="5">
        <v>1</v>
      </c>
      <c r="N10" s="31"/>
      <c r="O10" s="31">
        <v>1</v>
      </c>
      <c r="P10" s="38">
        <f t="shared" si="5"/>
        <v>38.97</v>
      </c>
      <c r="Q10" s="55">
        <f>IF(P10="",Default_Rank_Score,RANK(P10,P$4:P$33,1))</f>
        <v>4</v>
      </c>
      <c r="R10" s="51">
        <v>44.66</v>
      </c>
      <c r="S10" s="68">
        <v>0</v>
      </c>
      <c r="T10" s="31"/>
      <c r="U10" s="31"/>
      <c r="V10" s="38">
        <f t="shared" si="6"/>
        <v>44.66</v>
      </c>
      <c r="W10" s="57">
        <f>IF(V10="",Default_Rank_Score,RANK(V10,V$4:V$33,1))</f>
        <v>5</v>
      </c>
      <c r="X10" s="51">
        <v>36.35</v>
      </c>
      <c r="Y10" s="5">
        <v>0</v>
      </c>
      <c r="Z10" s="31"/>
      <c r="AA10" s="31"/>
      <c r="AB10" s="38">
        <f t="shared" si="7"/>
        <v>36.35</v>
      </c>
      <c r="AC10" s="57">
        <f>IF(AB10="",Default_Rank_Score,RANK(AB10,AB$4:AB$33,1))</f>
        <v>8</v>
      </c>
      <c r="AD10" s="51">
        <v>33.96</v>
      </c>
      <c r="AE10" s="5">
        <v>2</v>
      </c>
      <c r="AF10" s="31">
        <v>1</v>
      </c>
      <c r="AG10" s="31"/>
      <c r="AH10" s="38">
        <f t="shared" si="8"/>
        <v>53.96</v>
      </c>
      <c r="AI10" s="57">
        <f>IF(AH10="",Default_Rank_Score,RANK(AH10,AH$4:AH$33,1))</f>
        <v>12</v>
      </c>
      <c r="AJ10" s="51">
        <v>40.520000000000003</v>
      </c>
      <c r="AK10" s="5">
        <v>2</v>
      </c>
      <c r="AL10" s="31"/>
      <c r="AM10" s="31"/>
      <c r="AN10" s="38">
        <f t="shared" si="9"/>
        <v>50.52</v>
      </c>
      <c r="AO10" s="11">
        <f>IF(AN10="",Default_Rank_Score,RANK(AN10,AN$4:AN$33,1))</f>
        <v>7</v>
      </c>
      <c r="AP10" s="11" t="e">
        <f>IF(#REF!="",Default_Rank_Score,RANK(#REF!,#REF!,1))</f>
        <v>#REF!</v>
      </c>
      <c r="AQ10" s="11" t="e">
        <f>IF(#REF!="",Default_Rank_Score,RANK(#REF!,#REF!,1))</f>
        <v>#REF!</v>
      </c>
    </row>
    <row r="11" spans="1:43" s="10" customFormat="1" x14ac:dyDescent="0.2">
      <c r="A11" s="61" t="s">
        <v>41</v>
      </c>
      <c r="B11" s="2"/>
      <c r="C11" s="1"/>
      <c r="D11" s="5">
        <v>1</v>
      </c>
      <c r="E11" s="6" t="s">
        <v>54</v>
      </c>
      <c r="F11" s="5"/>
      <c r="G11" s="66">
        <f t="shared" si="0"/>
        <v>11</v>
      </c>
      <c r="H11" s="66">
        <f t="shared" si="1"/>
        <v>54</v>
      </c>
      <c r="I11" s="66">
        <f t="shared" si="2"/>
        <v>0</v>
      </c>
      <c r="J11" s="66">
        <f t="shared" si="3"/>
        <v>11</v>
      </c>
      <c r="K11" s="67">
        <f t="shared" si="4"/>
        <v>270.95</v>
      </c>
      <c r="L11" s="51">
        <v>44.79</v>
      </c>
      <c r="M11" s="5">
        <v>3</v>
      </c>
      <c r="N11" s="31"/>
      <c r="O11" s="31">
        <v>1</v>
      </c>
      <c r="P11" s="38">
        <f t="shared" si="5"/>
        <v>49.79</v>
      </c>
      <c r="Q11" s="55">
        <f>IF(P11="",Default_Rank_Score,RANK(P11,P$4:P$33,1))</f>
        <v>6</v>
      </c>
      <c r="R11" s="51">
        <v>54.35</v>
      </c>
      <c r="S11" s="5">
        <v>3</v>
      </c>
      <c r="T11" s="31"/>
      <c r="U11" s="31"/>
      <c r="V11" s="38">
        <f t="shared" si="6"/>
        <v>69.349999999999994</v>
      </c>
      <c r="W11" s="57">
        <f>IF(V11="",Default_Rank_Score,RANK(V11,V$4:V$33,1))</f>
        <v>14</v>
      </c>
      <c r="X11" s="51">
        <v>33.92</v>
      </c>
      <c r="Y11" s="5">
        <v>1</v>
      </c>
      <c r="Z11" s="31"/>
      <c r="AA11" s="31"/>
      <c r="AB11" s="38">
        <f t="shared" si="7"/>
        <v>38.92</v>
      </c>
      <c r="AC11" s="57">
        <f>IF(AB11="",Default_Rank_Score,RANK(AB11,AB$4:AB$33,1))</f>
        <v>10</v>
      </c>
      <c r="AD11" s="51">
        <v>39.56</v>
      </c>
      <c r="AE11" s="5">
        <v>2</v>
      </c>
      <c r="AF11" s="31"/>
      <c r="AG11" s="31"/>
      <c r="AH11" s="38">
        <f t="shared" si="8"/>
        <v>49.56</v>
      </c>
      <c r="AI11" s="57">
        <f>IF(AH11="",Default_Rank_Score,RANK(AH11,AH$4:AH$33,1))</f>
        <v>10</v>
      </c>
      <c r="AJ11" s="51">
        <v>53.33</v>
      </c>
      <c r="AK11" s="5">
        <v>2</v>
      </c>
      <c r="AL11" s="31"/>
      <c r="AM11" s="31"/>
      <c r="AN11" s="38">
        <f t="shared" si="9"/>
        <v>63.33</v>
      </c>
      <c r="AO11" s="11">
        <f>IF(AN11="",Default_Rank_Score,RANK(AN11,AN$4:AN$33,1))</f>
        <v>14</v>
      </c>
      <c r="AP11" s="11" t="e">
        <f>IF(#REF!="",Default_Rank_Score,RANK(#REF!,#REF!,1))</f>
        <v>#REF!</v>
      </c>
      <c r="AQ11" s="11" t="e">
        <f>IF(#REF!="",Default_Rank_Score,RANK(#REF!,#REF!,1))</f>
        <v>#REF!</v>
      </c>
    </row>
    <row r="12" spans="1:43" s="10" customFormat="1" x14ac:dyDescent="0.2">
      <c r="A12" s="61" t="s">
        <v>44</v>
      </c>
      <c r="B12" s="2"/>
      <c r="C12" s="1"/>
      <c r="D12" s="5">
        <v>1</v>
      </c>
      <c r="E12" s="6" t="s">
        <v>56</v>
      </c>
      <c r="F12" s="5"/>
      <c r="G12" s="66">
        <f t="shared" si="0"/>
        <v>7</v>
      </c>
      <c r="H12" s="66">
        <f t="shared" si="1"/>
        <v>35</v>
      </c>
      <c r="I12" s="66">
        <f t="shared" si="2"/>
        <v>3</v>
      </c>
      <c r="J12" s="66">
        <f t="shared" si="3"/>
        <v>3</v>
      </c>
      <c r="K12" s="67">
        <f t="shared" si="4"/>
        <v>226.97</v>
      </c>
      <c r="L12" s="51">
        <v>54.73</v>
      </c>
      <c r="M12" s="5">
        <v>0</v>
      </c>
      <c r="N12" s="31"/>
      <c r="O12" s="31">
        <v>1</v>
      </c>
      <c r="P12" s="38">
        <f t="shared" si="5"/>
        <v>44.73</v>
      </c>
      <c r="Q12" s="55">
        <f>IF(P12="",Default_Rank_Score,RANK(P12,P$4:P$33,1))</f>
        <v>5</v>
      </c>
      <c r="R12" s="51">
        <v>35.21</v>
      </c>
      <c r="S12" s="68">
        <v>1</v>
      </c>
      <c r="T12" s="31"/>
      <c r="U12" s="31"/>
      <c r="V12" s="38">
        <f t="shared" si="6"/>
        <v>40.21</v>
      </c>
      <c r="W12" s="57">
        <f>IF(V12="",Default_Rank_Score,RANK(V12,V$4:V$33,1))</f>
        <v>2</v>
      </c>
      <c r="X12" s="51">
        <v>37.229999999999997</v>
      </c>
      <c r="Y12" s="5">
        <v>0</v>
      </c>
      <c r="Z12" s="31"/>
      <c r="AA12" s="31"/>
      <c r="AB12" s="38">
        <f t="shared" si="7"/>
        <v>37.229999999999997</v>
      </c>
      <c r="AC12" s="57">
        <f>IF(AB12="",Default_Rank_Score,RANK(AB12,AB$4:AB$33,1))</f>
        <v>9</v>
      </c>
      <c r="AD12" s="51">
        <v>35.9</v>
      </c>
      <c r="AE12" s="5">
        <v>2</v>
      </c>
      <c r="AF12" s="31">
        <v>1</v>
      </c>
      <c r="AG12" s="31"/>
      <c r="AH12" s="38">
        <f t="shared" si="8"/>
        <v>55.9</v>
      </c>
      <c r="AI12" s="57">
        <f>IF(AH12="",Default_Rank_Score,RANK(AH12,AH$4:AH$33,1))</f>
        <v>13</v>
      </c>
      <c r="AJ12" s="51">
        <v>48.9</v>
      </c>
      <c r="AK12" s="5">
        <v>0</v>
      </c>
      <c r="AL12" s="31"/>
      <c r="AM12" s="31"/>
      <c r="AN12" s="38">
        <f t="shared" si="9"/>
        <v>48.9</v>
      </c>
      <c r="AO12" s="11">
        <f>IF(AN12="",Default_Rank_Score,RANK(AN12,AN$4:AN$33,1))</f>
        <v>6</v>
      </c>
      <c r="AP12" s="11" t="e">
        <f>IF(#REF!="",Default_Rank_Score,RANK(#REF!,#REF!,1))</f>
        <v>#REF!</v>
      </c>
      <c r="AQ12" s="11" t="e">
        <f>IF(#REF!="",Default_Rank_Score,RANK(#REF!,#REF!,1))</f>
        <v>#REF!</v>
      </c>
    </row>
    <row r="13" spans="1:43" s="10" customFormat="1" x14ac:dyDescent="0.2">
      <c r="A13" s="61" t="s">
        <v>75</v>
      </c>
      <c r="B13" s="2"/>
      <c r="C13" s="1"/>
      <c r="D13" s="5">
        <v>2</v>
      </c>
      <c r="E13" s="6" t="s">
        <v>56</v>
      </c>
      <c r="F13" s="5"/>
      <c r="G13" s="66">
        <f t="shared" si="0"/>
        <v>12</v>
      </c>
      <c r="H13" s="66">
        <f t="shared" si="1"/>
        <v>56</v>
      </c>
      <c r="I13" s="66">
        <f t="shared" si="2"/>
        <v>1</v>
      </c>
      <c r="J13" s="66">
        <f t="shared" si="3"/>
        <v>6</v>
      </c>
      <c r="K13" s="67">
        <f t="shared" si="4"/>
        <v>281.86</v>
      </c>
      <c r="L13" s="51">
        <v>77.400000000000006</v>
      </c>
      <c r="M13" s="5">
        <v>2</v>
      </c>
      <c r="N13" s="31"/>
      <c r="O13" s="31">
        <v>1</v>
      </c>
      <c r="P13" s="38">
        <f t="shared" si="5"/>
        <v>77.400000000000006</v>
      </c>
      <c r="Q13" s="55">
        <f>IF(P13="",Default_Rank_Score,RANK(P13,P$4:P$33,1))</f>
        <v>15</v>
      </c>
      <c r="R13" s="51">
        <v>60.03</v>
      </c>
      <c r="S13" s="5">
        <v>0</v>
      </c>
      <c r="T13" s="31"/>
      <c r="U13" s="31"/>
      <c r="V13" s="38">
        <f t="shared" si="6"/>
        <v>60.03</v>
      </c>
      <c r="W13" s="57">
        <f>IF(V13="",Default_Rank_Score,RANK(V13,V$4:V$33,1))</f>
        <v>11</v>
      </c>
      <c r="X13" s="51">
        <v>39.17</v>
      </c>
      <c r="Y13" s="5">
        <v>2</v>
      </c>
      <c r="Z13" s="31"/>
      <c r="AA13" s="31"/>
      <c r="AB13" s="38">
        <f t="shared" si="7"/>
        <v>49.17</v>
      </c>
      <c r="AC13" s="57">
        <f>IF(AB13="",Default_Rank_Score,RANK(AB13,AB$4:AB$33,1))</f>
        <v>13</v>
      </c>
      <c r="AD13" s="51">
        <v>35.29</v>
      </c>
      <c r="AE13" s="5">
        <v>1</v>
      </c>
      <c r="AF13" s="31"/>
      <c r="AG13" s="31"/>
      <c r="AH13" s="38">
        <f t="shared" si="8"/>
        <v>40.29</v>
      </c>
      <c r="AI13" s="57">
        <f>IF(AH13="",Default_Rank_Score,RANK(AH13,AH$4:AH$33,1))</f>
        <v>7</v>
      </c>
      <c r="AJ13" s="51">
        <v>49.97</v>
      </c>
      <c r="AK13" s="5">
        <v>1</v>
      </c>
      <c r="AL13" s="31"/>
      <c r="AM13" s="31"/>
      <c r="AN13" s="38">
        <f t="shared" si="9"/>
        <v>54.97</v>
      </c>
      <c r="AO13" s="11">
        <f>IF(AN13="",Default_Rank_Score,RANK(AN13,AN$4:AN$33,1))</f>
        <v>10</v>
      </c>
      <c r="AP13" s="11" t="e">
        <f>IF(#REF!="",Default_Rank_Score,RANK(#REF!,#REF!,1))</f>
        <v>#REF!</v>
      </c>
      <c r="AQ13" s="11" t="e">
        <f>IF(#REF!="",Default_Rank_Score,RANK(#REF!,#REF!,1))</f>
        <v>#REF!</v>
      </c>
    </row>
    <row r="14" spans="1:43" s="10" customFormat="1" x14ac:dyDescent="0.2">
      <c r="A14" s="61" t="s">
        <v>76</v>
      </c>
      <c r="B14" s="2"/>
      <c r="C14" s="1"/>
      <c r="D14" s="5">
        <v>2</v>
      </c>
      <c r="E14" s="6" t="s">
        <v>56</v>
      </c>
      <c r="F14" s="5"/>
      <c r="G14" s="66">
        <f t="shared" si="0"/>
        <v>13</v>
      </c>
      <c r="H14" s="66">
        <f t="shared" si="1"/>
        <v>66</v>
      </c>
      <c r="I14" s="66">
        <f t="shared" si="2"/>
        <v>4</v>
      </c>
      <c r="J14" s="66">
        <f t="shared" si="3"/>
        <v>1</v>
      </c>
      <c r="K14" s="67">
        <f t="shared" si="4"/>
        <v>308.23</v>
      </c>
      <c r="L14" s="51">
        <v>76.510000000000005</v>
      </c>
      <c r="M14" s="5">
        <v>0</v>
      </c>
      <c r="N14" s="31"/>
      <c r="O14" s="31">
        <v>1</v>
      </c>
      <c r="P14" s="38">
        <f t="shared" si="5"/>
        <v>66.510000000000005</v>
      </c>
      <c r="Q14" s="55">
        <f>IF(P14="",Default_Rank_Score,RANK(P14,P$4:P$33,1))</f>
        <v>11</v>
      </c>
      <c r="R14" s="51">
        <v>55.78</v>
      </c>
      <c r="S14" s="5">
        <v>0</v>
      </c>
      <c r="T14" s="31">
        <v>1</v>
      </c>
      <c r="U14" s="31"/>
      <c r="V14" s="38">
        <f t="shared" si="6"/>
        <v>65.78</v>
      </c>
      <c r="W14" s="57">
        <f>IF(V14="",Default_Rank_Score,RANK(V14,V$4:V$33,1))</f>
        <v>13</v>
      </c>
      <c r="X14" s="51">
        <v>45.96</v>
      </c>
      <c r="Y14" s="5">
        <v>1</v>
      </c>
      <c r="Z14" s="31"/>
      <c r="AA14" s="31"/>
      <c r="AB14" s="38">
        <f t="shared" si="7"/>
        <v>50.96</v>
      </c>
      <c r="AC14" s="57">
        <f>IF(AB14="",Default_Rank_Score,RANK(AB14,AB$4:AB$33,1))</f>
        <v>14</v>
      </c>
      <c r="AD14" s="51">
        <v>48.98</v>
      </c>
      <c r="AE14" s="5">
        <v>0</v>
      </c>
      <c r="AF14" s="31"/>
      <c r="AG14" s="31"/>
      <c r="AH14" s="38">
        <f t="shared" si="8"/>
        <v>48.98</v>
      </c>
      <c r="AI14" s="57">
        <f>IF(AH14="",Default_Rank_Score,RANK(AH14,AH$4:AH$33,1))</f>
        <v>9</v>
      </c>
      <c r="AJ14" s="51">
        <v>66</v>
      </c>
      <c r="AK14" s="5">
        <v>0</v>
      </c>
      <c r="AL14" s="31">
        <v>1</v>
      </c>
      <c r="AM14" s="31"/>
      <c r="AN14" s="38">
        <f t="shared" si="9"/>
        <v>76</v>
      </c>
      <c r="AO14" s="11">
        <f>IF(AN14="",Default_Rank_Score,RANK(AN14,AN$4:AN$33,1))</f>
        <v>19</v>
      </c>
      <c r="AP14" s="11" t="e">
        <f>IF(#REF!="",Default_Rank_Score,RANK(#REF!,#REF!,1))</f>
        <v>#REF!</v>
      </c>
      <c r="AQ14" s="11" t="e">
        <f>IF(#REF!="",Default_Rank_Score,RANK(#REF!,#REF!,1))</f>
        <v>#REF!</v>
      </c>
    </row>
    <row r="15" spans="1:43" s="10" customFormat="1" x14ac:dyDescent="0.2">
      <c r="A15" s="61" t="s">
        <v>46</v>
      </c>
      <c r="B15" s="2"/>
      <c r="C15" s="1"/>
      <c r="D15" s="5">
        <v>1</v>
      </c>
      <c r="E15" s="6" t="s">
        <v>56</v>
      </c>
      <c r="F15" s="5"/>
      <c r="G15" s="66">
        <f t="shared" si="0"/>
        <v>16</v>
      </c>
      <c r="H15" s="66">
        <f t="shared" si="1"/>
        <v>92</v>
      </c>
      <c r="I15" s="66">
        <f t="shared" si="2"/>
        <v>0</v>
      </c>
      <c r="J15" s="66">
        <f t="shared" si="3"/>
        <v>10</v>
      </c>
      <c r="K15" s="67">
        <f t="shared" si="4"/>
        <v>364.38000000000005</v>
      </c>
      <c r="L15" s="51">
        <v>76.849999999999994</v>
      </c>
      <c r="M15" s="5">
        <v>2</v>
      </c>
      <c r="N15" s="31">
        <v>1</v>
      </c>
      <c r="O15" s="31">
        <v>1</v>
      </c>
      <c r="P15" s="38">
        <f t="shared" si="5"/>
        <v>86.85</v>
      </c>
      <c r="Q15" s="55">
        <f>IF(P15="",Default_Rank_Score,RANK(P15,P$4:P$33,1))</f>
        <v>18</v>
      </c>
      <c r="R15" s="51">
        <v>68.58</v>
      </c>
      <c r="S15" s="5">
        <v>3</v>
      </c>
      <c r="T15" s="31"/>
      <c r="U15" s="31"/>
      <c r="V15" s="38">
        <f t="shared" si="6"/>
        <v>83.58</v>
      </c>
      <c r="W15" s="57">
        <f>IF(V15="",Default_Rank_Score,RANK(V15,V$4:V$33,1))</f>
        <v>21</v>
      </c>
      <c r="X15" s="51">
        <v>48.74</v>
      </c>
      <c r="Y15" s="68">
        <v>1</v>
      </c>
      <c r="Z15" s="31"/>
      <c r="AA15" s="31"/>
      <c r="AB15" s="38">
        <f t="shared" si="7"/>
        <v>53.74</v>
      </c>
      <c r="AC15" s="57">
        <f>IF(AB15="",Default_Rank_Score,RANK(AB15,AB$4:AB$33,1))</f>
        <v>16</v>
      </c>
      <c r="AD15" s="51">
        <v>51.79</v>
      </c>
      <c r="AE15" s="5">
        <v>2</v>
      </c>
      <c r="AF15" s="31"/>
      <c r="AG15" s="31"/>
      <c r="AH15" s="38">
        <f t="shared" si="8"/>
        <v>61.79</v>
      </c>
      <c r="AI15" s="57">
        <f>IF(AH15="",Default_Rank_Score,RANK(AH15,AH$4:AH$33,1))</f>
        <v>16</v>
      </c>
      <c r="AJ15" s="51">
        <v>68.42</v>
      </c>
      <c r="AK15" s="5">
        <v>2</v>
      </c>
      <c r="AL15" s="31"/>
      <c r="AM15" s="31"/>
      <c r="AN15" s="38">
        <f t="shared" si="9"/>
        <v>78.42</v>
      </c>
      <c r="AO15" s="11">
        <f>IF(AN15="",Default_Rank_Score,RANK(AN15,AN$4:AN$33,1))</f>
        <v>21</v>
      </c>
      <c r="AP15" s="11" t="e">
        <f>IF(#REF!="",Default_Rank_Score,RANK(#REF!,#REF!,1))</f>
        <v>#REF!</v>
      </c>
      <c r="AQ15" s="11" t="e">
        <f>IF(#REF!="",Default_Rank_Score,RANK(#REF!,#REF!,1))</f>
        <v>#REF!</v>
      </c>
    </row>
    <row r="16" spans="1:43" s="10" customFormat="1" x14ac:dyDescent="0.2">
      <c r="A16" s="61" t="s">
        <v>42</v>
      </c>
      <c r="B16" s="2"/>
      <c r="C16" s="1"/>
      <c r="D16" s="5">
        <v>1</v>
      </c>
      <c r="E16" s="6" t="s">
        <v>55</v>
      </c>
      <c r="F16" s="5"/>
      <c r="G16" s="66">
        <f t="shared" si="0"/>
        <v>1</v>
      </c>
      <c r="H16" s="66">
        <f t="shared" si="1"/>
        <v>7</v>
      </c>
      <c r="I16" s="66">
        <f t="shared" si="2"/>
        <v>3</v>
      </c>
      <c r="J16" s="66">
        <f t="shared" si="3"/>
        <v>2</v>
      </c>
      <c r="K16" s="67">
        <f t="shared" si="4"/>
        <v>153.98000000000002</v>
      </c>
      <c r="L16" s="51">
        <v>23.88</v>
      </c>
      <c r="M16" s="68">
        <v>1</v>
      </c>
      <c r="N16" s="31"/>
      <c r="O16" s="31">
        <v>0</v>
      </c>
      <c r="P16" s="38">
        <f t="shared" si="5"/>
        <v>28.88</v>
      </c>
      <c r="Q16" s="55">
        <f>IF(P16="",Default_Rank_Score,RANK(P16,P$4:P$33,1))</f>
        <v>1</v>
      </c>
      <c r="R16" s="51">
        <v>36.090000000000003</v>
      </c>
      <c r="S16" s="5">
        <v>1</v>
      </c>
      <c r="T16" s="31"/>
      <c r="U16" s="31"/>
      <c r="V16" s="38">
        <f t="shared" si="6"/>
        <v>41.09</v>
      </c>
      <c r="W16" s="57">
        <f>IF(V16="",Default_Rank_Score,RANK(V16,V$4:V$33,1))</f>
        <v>3</v>
      </c>
      <c r="X16" s="51">
        <v>21.63</v>
      </c>
      <c r="Y16" s="5">
        <v>0</v>
      </c>
      <c r="Z16" s="31"/>
      <c r="AA16" s="31"/>
      <c r="AB16" s="38">
        <f t="shared" si="7"/>
        <v>21.63</v>
      </c>
      <c r="AC16" s="57">
        <f>IF(AB16="",Default_Rank_Score,RANK(AB16,AB$4:AB$33,1))</f>
        <v>1</v>
      </c>
      <c r="AD16" s="51">
        <v>26.96</v>
      </c>
      <c r="AE16" s="5">
        <v>0</v>
      </c>
      <c r="AF16" s="31"/>
      <c r="AG16" s="31"/>
      <c r="AH16" s="38">
        <f t="shared" si="8"/>
        <v>26.96</v>
      </c>
      <c r="AI16" s="57">
        <f>IF(AH16="",Default_Rank_Score,RANK(AH16,AH$4:AH$33,1))</f>
        <v>1</v>
      </c>
      <c r="AJ16" s="51">
        <v>35.42</v>
      </c>
      <c r="AK16" s="5">
        <v>0</v>
      </c>
      <c r="AL16" s="31"/>
      <c r="AM16" s="31"/>
      <c r="AN16" s="38">
        <f t="shared" si="9"/>
        <v>35.42</v>
      </c>
      <c r="AO16" s="11">
        <f>IF(AN16="",Default_Rank_Score,RANK(AN16,AN$4:AN$33,1))</f>
        <v>1</v>
      </c>
      <c r="AP16" s="11" t="e">
        <f>IF(#REF!="",Default_Rank_Score,RANK(#REF!,#REF!,1))</f>
        <v>#REF!</v>
      </c>
      <c r="AQ16" s="11" t="e">
        <f>IF(#REF!="",Default_Rank_Score,RANK(#REF!,#REF!,1))</f>
        <v>#REF!</v>
      </c>
    </row>
    <row r="17" spans="1:43" s="10" customFormat="1" x14ac:dyDescent="0.2">
      <c r="A17" s="61" t="s">
        <v>61</v>
      </c>
      <c r="B17" s="2"/>
      <c r="C17" s="1"/>
      <c r="D17" s="5">
        <v>1</v>
      </c>
      <c r="E17" s="6" t="s">
        <v>55</v>
      </c>
      <c r="F17" s="5"/>
      <c r="G17" s="66">
        <f t="shared" si="0"/>
        <v>3</v>
      </c>
      <c r="H17" s="66">
        <f t="shared" si="1"/>
        <v>19</v>
      </c>
      <c r="I17" s="66">
        <f t="shared" si="2"/>
        <v>5</v>
      </c>
      <c r="J17" s="66">
        <f t="shared" si="3"/>
        <v>0</v>
      </c>
      <c r="K17" s="67">
        <f t="shared" si="4"/>
        <v>202.32999999999998</v>
      </c>
      <c r="L17" s="51">
        <v>72.900000000000006</v>
      </c>
      <c r="M17" s="5">
        <v>0</v>
      </c>
      <c r="N17" s="31"/>
      <c r="O17" s="31">
        <v>1</v>
      </c>
      <c r="P17" s="38">
        <f t="shared" si="5"/>
        <v>62.900000000000006</v>
      </c>
      <c r="Q17" s="55">
        <f>IF(P17="",Default_Rank_Score,RANK(P17,P$4:P$33,1))</f>
        <v>9</v>
      </c>
      <c r="R17" s="51">
        <v>38.83</v>
      </c>
      <c r="S17" s="5">
        <v>0</v>
      </c>
      <c r="T17" s="31"/>
      <c r="U17" s="31"/>
      <c r="V17" s="38">
        <f t="shared" si="6"/>
        <v>38.83</v>
      </c>
      <c r="W17" s="57">
        <f>IF(V17="",Default_Rank_Score,RANK(V17,V$4:V$33,1))</f>
        <v>1</v>
      </c>
      <c r="X17" s="51">
        <v>26.82</v>
      </c>
      <c r="Y17" s="5">
        <v>0</v>
      </c>
      <c r="Z17" s="31"/>
      <c r="AA17" s="31"/>
      <c r="AB17" s="38">
        <f t="shared" si="7"/>
        <v>26.82</v>
      </c>
      <c r="AC17" s="57">
        <f>IF(AB17="",Default_Rank_Score,RANK(AB17,AB$4:AB$33,1))</f>
        <v>3</v>
      </c>
      <c r="AD17" s="51">
        <v>32.83</v>
      </c>
      <c r="AE17" s="68">
        <v>0</v>
      </c>
      <c r="AF17" s="31"/>
      <c r="AG17" s="31"/>
      <c r="AH17" s="38">
        <f t="shared" si="8"/>
        <v>32.83</v>
      </c>
      <c r="AI17" s="57">
        <f>IF(AH17="",Default_Rank_Score,RANK(AH17,AH$4:AH$33,1))</f>
        <v>3</v>
      </c>
      <c r="AJ17" s="51">
        <v>40.950000000000003</v>
      </c>
      <c r="AK17" s="5">
        <v>0</v>
      </c>
      <c r="AL17" s="31"/>
      <c r="AM17" s="31"/>
      <c r="AN17" s="38">
        <f t="shared" si="9"/>
        <v>40.950000000000003</v>
      </c>
      <c r="AO17" s="11">
        <f>IF(AN17="",Default_Rank_Score,RANK(AN17,AN$4:AN$33,1))</f>
        <v>3</v>
      </c>
      <c r="AP17" s="11" t="e">
        <f>IF(#REF!="",Default_Rank_Score,RANK(#REF!,#REF!,1))</f>
        <v>#REF!</v>
      </c>
      <c r="AQ17" s="11" t="e">
        <f>IF(#REF!="",Default_Rank_Score,RANK(#REF!,#REF!,1))</f>
        <v>#REF!</v>
      </c>
    </row>
    <row r="18" spans="1:43" s="10" customFormat="1" x14ac:dyDescent="0.2">
      <c r="A18" s="61" t="s">
        <v>45</v>
      </c>
      <c r="B18" s="2"/>
      <c r="C18" s="1"/>
      <c r="D18" s="5">
        <v>1</v>
      </c>
      <c r="E18" s="6" t="s">
        <v>55</v>
      </c>
      <c r="F18" s="5"/>
      <c r="G18" s="66">
        <f t="shared" si="0"/>
        <v>9</v>
      </c>
      <c r="H18" s="66">
        <f t="shared" si="1"/>
        <v>47</v>
      </c>
      <c r="I18" s="66">
        <f t="shared" si="2"/>
        <v>3</v>
      </c>
      <c r="J18" s="66">
        <f t="shared" si="3"/>
        <v>4</v>
      </c>
      <c r="K18" s="67">
        <f t="shared" si="4"/>
        <v>257.13</v>
      </c>
      <c r="L18" s="51">
        <v>62.78</v>
      </c>
      <c r="M18" s="5">
        <v>0</v>
      </c>
      <c r="N18" s="31"/>
      <c r="O18" s="31">
        <v>1</v>
      </c>
      <c r="P18" s="38">
        <f t="shared" si="5"/>
        <v>52.78</v>
      </c>
      <c r="Q18" s="55">
        <f>IF(P18="",Default_Rank_Score,RANK(P18,P$4:P$33,1))</f>
        <v>7</v>
      </c>
      <c r="R18" s="51">
        <v>54.52</v>
      </c>
      <c r="S18" s="5">
        <v>0</v>
      </c>
      <c r="T18" s="31"/>
      <c r="U18" s="31"/>
      <c r="V18" s="38">
        <f t="shared" si="6"/>
        <v>54.52</v>
      </c>
      <c r="W18" s="57">
        <f>IF(V18="",Default_Rank_Score,RANK(V18,V$4:V$33,1))</f>
        <v>9</v>
      </c>
      <c r="X18" s="51">
        <v>32.82</v>
      </c>
      <c r="Y18" s="5">
        <v>0</v>
      </c>
      <c r="Z18" s="31">
        <v>1</v>
      </c>
      <c r="AA18" s="31"/>
      <c r="AB18" s="38">
        <f t="shared" si="7"/>
        <v>42.82</v>
      </c>
      <c r="AC18" s="57">
        <f>IF(AB18="",Default_Rank_Score,RANK(AB18,AB$4:AB$33,1))</f>
        <v>11</v>
      </c>
      <c r="AD18" s="51">
        <v>37.520000000000003</v>
      </c>
      <c r="AE18" s="5">
        <v>3</v>
      </c>
      <c r="AF18" s="31"/>
      <c r="AG18" s="31"/>
      <c r="AH18" s="38">
        <f t="shared" si="8"/>
        <v>52.52</v>
      </c>
      <c r="AI18" s="57">
        <f>IF(AH18="",Default_Rank_Score,RANK(AH18,AH$4:AH$33,1))</f>
        <v>11</v>
      </c>
      <c r="AJ18" s="51">
        <v>49.49</v>
      </c>
      <c r="AK18" s="5">
        <v>1</v>
      </c>
      <c r="AL18" s="31"/>
      <c r="AM18" s="31"/>
      <c r="AN18" s="38">
        <f t="shared" si="9"/>
        <v>54.49</v>
      </c>
      <c r="AO18" s="11">
        <f>IF(AN18="",Default_Rank_Score,RANK(AN18,AN$4:AN$33,1))</f>
        <v>9</v>
      </c>
      <c r="AP18" s="11" t="e">
        <f>IF(#REF!="",Default_Rank_Score,RANK(#REF!,#REF!,1))</f>
        <v>#REF!</v>
      </c>
      <c r="AQ18" s="11" t="e">
        <f>IF(#REF!="",Default_Rank_Score,RANK(#REF!,#REF!,1))</f>
        <v>#REF!</v>
      </c>
    </row>
    <row r="19" spans="1:43" s="10" customFormat="1" x14ac:dyDescent="0.2">
      <c r="A19" s="61" t="s">
        <v>64</v>
      </c>
      <c r="B19" s="2"/>
      <c r="C19" s="1"/>
      <c r="D19" s="5">
        <v>1</v>
      </c>
      <c r="E19" s="6" t="s">
        <v>55</v>
      </c>
      <c r="F19" s="5"/>
      <c r="G19" s="66">
        <f t="shared" si="0"/>
        <v>10</v>
      </c>
      <c r="H19" s="66">
        <f t="shared" si="1"/>
        <v>48</v>
      </c>
      <c r="I19" s="66">
        <f t="shared" si="2"/>
        <v>0</v>
      </c>
      <c r="J19" s="66">
        <f t="shared" si="3"/>
        <v>13</v>
      </c>
      <c r="K19" s="67">
        <f t="shared" si="4"/>
        <v>261.38</v>
      </c>
      <c r="L19" s="51">
        <v>62.53</v>
      </c>
      <c r="M19" s="68">
        <v>3</v>
      </c>
      <c r="N19" s="31"/>
      <c r="O19" s="31">
        <v>0</v>
      </c>
      <c r="P19" s="38">
        <f t="shared" si="5"/>
        <v>77.53</v>
      </c>
      <c r="Q19" s="55">
        <f>IF(P19="",Default_Rank_Score,RANK(P19,P$4:P$33,1))</f>
        <v>16</v>
      </c>
      <c r="R19" s="51">
        <v>44.01</v>
      </c>
      <c r="S19" s="5">
        <v>2</v>
      </c>
      <c r="T19" s="31"/>
      <c r="U19" s="31"/>
      <c r="V19" s="38">
        <f t="shared" si="6"/>
        <v>54.01</v>
      </c>
      <c r="W19" s="57">
        <f>IF(V19="",Default_Rank_Score,RANK(V19,V$4:V$33,1))</f>
        <v>8</v>
      </c>
      <c r="X19" s="51">
        <v>23.19</v>
      </c>
      <c r="Y19" s="5">
        <v>1</v>
      </c>
      <c r="Z19" s="31"/>
      <c r="AA19" s="31"/>
      <c r="AB19" s="38">
        <f t="shared" si="7"/>
        <v>28.19</v>
      </c>
      <c r="AC19" s="57">
        <f>IF(AB19="",Default_Rank_Score,RANK(AB19,AB$4:AB$33,1))</f>
        <v>5</v>
      </c>
      <c r="AD19" s="51">
        <v>33.46</v>
      </c>
      <c r="AE19" s="5">
        <v>2</v>
      </c>
      <c r="AF19" s="31"/>
      <c r="AG19" s="31"/>
      <c r="AH19" s="38">
        <f t="shared" si="8"/>
        <v>43.46</v>
      </c>
      <c r="AI19" s="57">
        <f>IF(AH19="",Default_Rank_Score,RANK(AH19,AH$4:AH$33,1))</f>
        <v>8</v>
      </c>
      <c r="AJ19" s="51">
        <v>33.19</v>
      </c>
      <c r="AK19" s="5">
        <v>5</v>
      </c>
      <c r="AL19" s="31"/>
      <c r="AM19" s="31"/>
      <c r="AN19" s="38">
        <f t="shared" si="9"/>
        <v>58.19</v>
      </c>
      <c r="AO19" s="11">
        <f>IF(AN19="",Default_Rank_Score,RANK(AN19,AN$4:AN$33,1))</f>
        <v>11</v>
      </c>
      <c r="AP19" s="11" t="e">
        <f>IF(#REF!="",Default_Rank_Score,RANK(#REF!,#REF!,1))</f>
        <v>#REF!</v>
      </c>
      <c r="AQ19" s="11" t="e">
        <f>IF(#REF!="",Default_Rank_Score,RANK(#REF!,#REF!,1))</f>
        <v>#REF!</v>
      </c>
    </row>
    <row r="20" spans="1:43" s="10" customFormat="1" x14ac:dyDescent="0.2">
      <c r="A20" s="61" t="s">
        <v>43</v>
      </c>
      <c r="B20" s="2"/>
      <c r="C20" s="1"/>
      <c r="D20" s="5">
        <v>1</v>
      </c>
      <c r="E20" s="6" t="s">
        <v>55</v>
      </c>
      <c r="F20" s="5"/>
      <c r="G20" s="66">
        <f t="shared" si="0"/>
        <v>14</v>
      </c>
      <c r="H20" s="66">
        <f t="shared" si="1"/>
        <v>79</v>
      </c>
      <c r="I20" s="66">
        <f t="shared" si="2"/>
        <v>1</v>
      </c>
      <c r="J20" s="66">
        <f t="shared" si="3"/>
        <v>9</v>
      </c>
      <c r="K20" s="67">
        <f t="shared" si="4"/>
        <v>348.05</v>
      </c>
      <c r="L20" s="51">
        <v>93</v>
      </c>
      <c r="M20" s="5">
        <v>2</v>
      </c>
      <c r="N20" s="31"/>
      <c r="O20" s="31">
        <v>0</v>
      </c>
      <c r="P20" s="38">
        <f t="shared" si="5"/>
        <v>103</v>
      </c>
      <c r="Q20" s="55">
        <f>IF(P20="",Default_Rank_Score,RANK(P20,P$4:P$33,1))</f>
        <v>21</v>
      </c>
      <c r="R20" s="51">
        <v>63.28</v>
      </c>
      <c r="S20" s="5">
        <v>2</v>
      </c>
      <c r="T20" s="31">
        <v>1</v>
      </c>
      <c r="U20" s="31"/>
      <c r="V20" s="38">
        <f t="shared" si="6"/>
        <v>83.28</v>
      </c>
      <c r="W20" s="57">
        <f>IF(V20="",Default_Rank_Score,RANK(V20,V$4:V$33,1))</f>
        <v>20</v>
      </c>
      <c r="X20" s="51">
        <v>30.88</v>
      </c>
      <c r="Y20" s="68">
        <v>0</v>
      </c>
      <c r="Z20" s="31"/>
      <c r="AA20" s="31"/>
      <c r="AB20" s="38">
        <f t="shared" si="7"/>
        <v>30.88</v>
      </c>
      <c r="AC20" s="57">
        <f>IF(AB20="",Default_Rank_Score,RANK(AB20,AB$4:AB$33,1))</f>
        <v>6</v>
      </c>
      <c r="AD20" s="51">
        <v>55.27</v>
      </c>
      <c r="AE20" s="5">
        <v>2</v>
      </c>
      <c r="AF20" s="31"/>
      <c r="AG20" s="31"/>
      <c r="AH20" s="38">
        <f t="shared" si="8"/>
        <v>65.27000000000001</v>
      </c>
      <c r="AI20" s="57">
        <f>IF(AH20="",Default_Rank_Score,RANK(AH20,AH$4:AH$33,1))</f>
        <v>17</v>
      </c>
      <c r="AJ20" s="51">
        <v>50.62</v>
      </c>
      <c r="AK20" s="5">
        <v>3</v>
      </c>
      <c r="AL20" s="31"/>
      <c r="AM20" s="31"/>
      <c r="AN20" s="38">
        <f t="shared" si="9"/>
        <v>65.62</v>
      </c>
      <c r="AO20" s="11">
        <f>IF(AN20="",Default_Rank_Score,RANK(AN20,AN$4:AN$33,1))</f>
        <v>15</v>
      </c>
      <c r="AP20" s="11" t="e">
        <f>IF(#REF!="",Default_Rank_Score,RANK(#REF!,#REF!,1))</f>
        <v>#REF!</v>
      </c>
      <c r="AQ20" s="11" t="e">
        <f>IF(#REF!="",Default_Rank_Score,RANK(#REF!,#REF!,1))</f>
        <v>#REF!</v>
      </c>
    </row>
    <row r="21" spans="1:43" s="10" customFormat="1" x14ac:dyDescent="0.2">
      <c r="A21" s="61" t="s">
        <v>70</v>
      </c>
      <c r="B21" s="2"/>
      <c r="C21" s="1"/>
      <c r="D21" s="5">
        <v>2</v>
      </c>
      <c r="E21" s="6" t="s">
        <v>55</v>
      </c>
      <c r="F21" s="5"/>
      <c r="G21" s="66">
        <f t="shared" si="0"/>
        <v>18</v>
      </c>
      <c r="H21" s="66">
        <f t="shared" si="1"/>
        <v>90</v>
      </c>
      <c r="I21" s="66">
        <f t="shared" si="2"/>
        <v>5</v>
      </c>
      <c r="J21" s="66">
        <f t="shared" si="3"/>
        <v>0</v>
      </c>
      <c r="K21" s="67">
        <f t="shared" si="4"/>
        <v>365.01</v>
      </c>
      <c r="L21" s="51">
        <v>80.459999999999994</v>
      </c>
      <c r="M21" s="5">
        <v>0</v>
      </c>
      <c r="N21" s="31"/>
      <c r="O21" s="31">
        <v>1</v>
      </c>
      <c r="P21" s="38">
        <f t="shared" si="5"/>
        <v>70.459999999999994</v>
      </c>
      <c r="Q21" s="55">
        <f>IF(P21="",Default_Rank_Score,RANK(P21,P$4:P$33,1))</f>
        <v>13</v>
      </c>
      <c r="R21" s="51">
        <v>63.33</v>
      </c>
      <c r="S21" s="5">
        <v>0</v>
      </c>
      <c r="T21" s="31">
        <v>1</v>
      </c>
      <c r="U21" s="31"/>
      <c r="V21" s="38">
        <f t="shared" si="6"/>
        <v>73.33</v>
      </c>
      <c r="W21" s="57">
        <f>IF(V21="",Default_Rank_Score,RANK(V21,V$4:V$33,1))</f>
        <v>17</v>
      </c>
      <c r="X21" s="51">
        <v>56.36</v>
      </c>
      <c r="Y21" s="5">
        <v>0</v>
      </c>
      <c r="Z21" s="31"/>
      <c r="AA21" s="31"/>
      <c r="AB21" s="38">
        <f t="shared" si="7"/>
        <v>56.36</v>
      </c>
      <c r="AC21" s="57">
        <f>IF(AB21="",Default_Rank_Score,RANK(AB21,AB$4:AB$33,1))</f>
        <v>19</v>
      </c>
      <c r="AD21" s="51">
        <v>77.73</v>
      </c>
      <c r="AE21" s="5">
        <v>0</v>
      </c>
      <c r="AF21" s="31">
        <v>1</v>
      </c>
      <c r="AG21" s="31"/>
      <c r="AH21" s="38">
        <f t="shared" si="8"/>
        <v>87.73</v>
      </c>
      <c r="AI21" s="57">
        <f>IF(AH21="",Default_Rank_Score,RANK(AH21,AH$4:AH$33,1))</f>
        <v>21</v>
      </c>
      <c r="AJ21" s="51">
        <v>77.13</v>
      </c>
      <c r="AK21" s="5">
        <v>0</v>
      </c>
      <c r="AL21" s="31"/>
      <c r="AM21" s="31"/>
      <c r="AN21" s="38">
        <f t="shared" si="9"/>
        <v>77.13</v>
      </c>
      <c r="AO21" s="11">
        <f>IF(AN21="",Default_Rank_Score,RANK(AN21,AN$4:AN$33,1))</f>
        <v>20</v>
      </c>
      <c r="AP21" s="11" t="e">
        <f>IF(#REF!="",Default_Rank_Score,RANK(#REF!,#REF!,1))</f>
        <v>#REF!</v>
      </c>
      <c r="AQ21" s="11" t="e">
        <f>IF(#REF!="",Default_Rank_Score,RANK(#REF!,#REF!,1))</f>
        <v>#REF!</v>
      </c>
    </row>
    <row r="22" spans="1:43" s="10" customFormat="1" x14ac:dyDescent="0.2">
      <c r="A22" s="61" t="s">
        <v>73</v>
      </c>
      <c r="B22" s="2"/>
      <c r="C22" s="1"/>
      <c r="D22" s="5">
        <v>2</v>
      </c>
      <c r="E22" s="6" t="s">
        <v>79</v>
      </c>
      <c r="F22" s="5"/>
      <c r="G22" s="66">
        <f t="shared" si="0"/>
        <v>26</v>
      </c>
      <c r="H22" s="66">
        <f t="shared" si="1"/>
        <v>134</v>
      </c>
      <c r="I22" s="66">
        <f t="shared" si="2"/>
        <v>0</v>
      </c>
      <c r="J22" s="66">
        <f t="shared" si="3"/>
        <v>15</v>
      </c>
      <c r="K22" s="67">
        <f t="shared" si="4"/>
        <v>921.07999999999993</v>
      </c>
      <c r="L22" s="51">
        <v>181.42</v>
      </c>
      <c r="M22" s="5">
        <v>3</v>
      </c>
      <c r="N22" s="31"/>
      <c r="O22" s="31">
        <v>1</v>
      </c>
      <c r="P22" s="38">
        <f t="shared" si="5"/>
        <v>186.42</v>
      </c>
      <c r="Q22" s="55">
        <f>IF(P22="",Default_Rank_Score,RANK(P22,P$4:P$33,1))</f>
        <v>27</v>
      </c>
      <c r="R22" s="51">
        <v>163.41999999999999</v>
      </c>
      <c r="S22" s="5">
        <v>4</v>
      </c>
      <c r="T22" s="31"/>
      <c r="U22" s="31"/>
      <c r="V22" s="38">
        <f t="shared" si="6"/>
        <v>183.42</v>
      </c>
      <c r="W22" s="57">
        <f>IF(V22="",Default_Rank_Score,RANK(V22,V$4:V$33,1))</f>
        <v>28</v>
      </c>
      <c r="X22" s="51">
        <v>150.1</v>
      </c>
      <c r="Y22" s="5">
        <v>3</v>
      </c>
      <c r="Z22" s="31"/>
      <c r="AA22" s="31"/>
      <c r="AB22" s="38">
        <f t="shared" si="7"/>
        <v>165.1</v>
      </c>
      <c r="AC22" s="57">
        <f>IF(AB22="",Default_Rank_Score,RANK(AB22,AB$4:AB$33,1))</f>
        <v>27</v>
      </c>
      <c r="AD22" s="51">
        <v>174.07</v>
      </c>
      <c r="AE22" s="5">
        <v>3</v>
      </c>
      <c r="AF22" s="31"/>
      <c r="AG22" s="31"/>
      <c r="AH22" s="38">
        <f t="shared" si="8"/>
        <v>189.07</v>
      </c>
      <c r="AI22" s="57">
        <f>IF(AH22="",Default_Rank_Score,RANK(AH22,AH$4:AH$33,1))</f>
        <v>26</v>
      </c>
      <c r="AJ22" s="51">
        <v>187.07</v>
      </c>
      <c r="AK22" s="5">
        <v>2</v>
      </c>
      <c r="AL22" s="31"/>
      <c r="AM22" s="31"/>
      <c r="AN22" s="38">
        <f t="shared" si="9"/>
        <v>197.07</v>
      </c>
      <c r="AO22" s="11">
        <f>IF(AN22="",Default_Rank_Score,RANK(AN22,AN$4:AN$33,1))</f>
        <v>26</v>
      </c>
      <c r="AP22" s="11" t="e">
        <f>IF(#REF!="",Default_Rank_Score,RANK(#REF!,#REF!,1))</f>
        <v>#REF!</v>
      </c>
      <c r="AQ22" s="11" t="e">
        <f>IF(#REF!="",Default_Rank_Score,RANK(#REF!,#REF!,1))</f>
        <v>#REF!</v>
      </c>
    </row>
    <row r="23" spans="1:43" s="10" customFormat="1" x14ac:dyDescent="0.2">
      <c r="A23" s="61" t="s">
        <v>80</v>
      </c>
      <c r="B23" s="2"/>
      <c r="C23" s="1"/>
      <c r="D23" s="5">
        <v>2</v>
      </c>
      <c r="E23" s="6" t="s">
        <v>84</v>
      </c>
      <c r="F23" s="5"/>
      <c r="G23" s="66">
        <f t="shared" si="0"/>
        <v>19</v>
      </c>
      <c r="H23" s="66">
        <f t="shared" si="1"/>
        <v>97</v>
      </c>
      <c r="I23" s="66">
        <f t="shared" si="2"/>
        <v>3</v>
      </c>
      <c r="J23" s="66">
        <f t="shared" si="3"/>
        <v>3</v>
      </c>
      <c r="K23" s="67">
        <f t="shared" si="4"/>
        <v>395.07</v>
      </c>
      <c r="L23" s="51">
        <v>86.82</v>
      </c>
      <c r="M23" s="5">
        <v>0</v>
      </c>
      <c r="N23" s="31"/>
      <c r="O23" s="31">
        <v>1</v>
      </c>
      <c r="P23" s="38">
        <f t="shared" si="5"/>
        <v>76.819999999999993</v>
      </c>
      <c r="Q23" s="55">
        <f>IF(P23="",Default_Rank_Score,RANK(P23,P$4:P$33,1))</f>
        <v>14</v>
      </c>
      <c r="R23" s="51">
        <v>83.14</v>
      </c>
      <c r="S23" s="5">
        <v>2</v>
      </c>
      <c r="T23" s="31"/>
      <c r="U23" s="31"/>
      <c r="V23" s="38">
        <f t="shared" si="6"/>
        <v>93.14</v>
      </c>
      <c r="W23" s="57">
        <f>IF(V23="",Default_Rank_Score,RANK(V23,V$4:V$33,1))</f>
        <v>24</v>
      </c>
      <c r="X23" s="51">
        <v>55.96</v>
      </c>
      <c r="Y23" s="5">
        <v>0</v>
      </c>
      <c r="Z23" s="31"/>
      <c r="AA23" s="31"/>
      <c r="AB23" s="38">
        <f t="shared" si="7"/>
        <v>55.96</v>
      </c>
      <c r="AC23" s="57">
        <f>IF(AB23="",Default_Rank_Score,RANK(AB23,AB$4:AB$33,1))</f>
        <v>18</v>
      </c>
      <c r="AD23" s="51">
        <v>89.64</v>
      </c>
      <c r="AE23" s="5">
        <v>1</v>
      </c>
      <c r="AF23" s="31"/>
      <c r="AG23" s="31"/>
      <c r="AH23" s="38">
        <f t="shared" si="8"/>
        <v>94.64</v>
      </c>
      <c r="AI23" s="57">
        <f>IF(AH23="",Default_Rank_Score,RANK(AH23,AH$4:AH$33,1))</f>
        <v>23</v>
      </c>
      <c r="AJ23" s="51">
        <v>74.510000000000005</v>
      </c>
      <c r="AK23" s="5">
        <v>0</v>
      </c>
      <c r="AL23" s="31"/>
      <c r="AM23" s="31"/>
      <c r="AN23" s="38">
        <f t="shared" si="9"/>
        <v>74.510000000000005</v>
      </c>
      <c r="AO23" s="11">
        <f>IF(AN23="",Default_Rank_Score,RANK(AN23,AN$4:AN$33,1))</f>
        <v>18</v>
      </c>
      <c r="AP23" s="11" t="e">
        <f>IF(#REF!="",Default_Rank_Score,RANK(#REF!,#REF!,1))</f>
        <v>#REF!</v>
      </c>
      <c r="AQ23" s="11" t="e">
        <f>IF(#REF!="",Default_Rank_Score,RANK(#REF!,#REF!,1))</f>
        <v>#REF!</v>
      </c>
    </row>
    <row r="24" spans="1:43" s="10" customFormat="1" x14ac:dyDescent="0.2">
      <c r="A24" s="61" t="s">
        <v>62</v>
      </c>
      <c r="B24" s="2"/>
      <c r="C24" s="1"/>
      <c r="D24" s="5">
        <v>1</v>
      </c>
      <c r="E24" s="6" t="s">
        <v>68</v>
      </c>
      <c r="F24" s="5"/>
      <c r="G24" s="66">
        <f t="shared" si="0"/>
        <v>27</v>
      </c>
      <c r="H24" s="66">
        <f t="shared" si="1"/>
        <v>134</v>
      </c>
      <c r="I24" s="66">
        <f t="shared" si="2"/>
        <v>0</v>
      </c>
      <c r="J24" s="66">
        <f t="shared" si="3"/>
        <v>62</v>
      </c>
      <c r="K24" s="67">
        <f t="shared" si="4"/>
        <v>2490.5100000000002</v>
      </c>
      <c r="L24" s="51">
        <v>207.66</v>
      </c>
      <c r="M24" s="5">
        <v>3</v>
      </c>
      <c r="N24" s="31"/>
      <c r="O24" s="31">
        <v>1</v>
      </c>
      <c r="P24" s="38">
        <f t="shared" si="5"/>
        <v>212.66</v>
      </c>
      <c r="Q24" s="55">
        <f>IF(P24="",Default_Rank_Score,RANK(P24,P$4:P$33,1))</f>
        <v>28</v>
      </c>
      <c r="R24" s="51">
        <v>112.11</v>
      </c>
      <c r="S24" s="5">
        <v>3</v>
      </c>
      <c r="T24" s="31">
        <v>1</v>
      </c>
      <c r="U24" s="31"/>
      <c r="V24" s="38">
        <f t="shared" si="6"/>
        <v>137.11000000000001</v>
      </c>
      <c r="W24" s="57">
        <f>IF(V24="",Default_Rank_Score,RANK(V24,V$4:V$33,1))</f>
        <v>26</v>
      </c>
      <c r="X24" s="51">
        <v>102.74</v>
      </c>
      <c r="Y24" s="5">
        <v>8</v>
      </c>
      <c r="Z24" s="31"/>
      <c r="AA24" s="31"/>
      <c r="AB24" s="38">
        <f t="shared" si="7"/>
        <v>142.74</v>
      </c>
      <c r="AC24" s="57">
        <f>IF(AB24="",Default_Rank_Score,RANK(AB24,AB$4:AB$33,1))</f>
        <v>26</v>
      </c>
      <c r="AD24" s="72" t="s">
        <v>69</v>
      </c>
      <c r="AE24" s="5">
        <v>22</v>
      </c>
      <c r="AF24" s="31"/>
      <c r="AG24" s="31"/>
      <c r="AH24" s="38">
        <f t="shared" si="8"/>
        <v>999</v>
      </c>
      <c r="AI24" s="57">
        <f>IF(AH24="",Default_Rank_Score,RANK(AH24,AH$4:AH$33,1))</f>
        <v>27</v>
      </c>
      <c r="AJ24" s="72" t="s">
        <v>69</v>
      </c>
      <c r="AK24" s="5">
        <v>26</v>
      </c>
      <c r="AL24" s="31"/>
      <c r="AM24" s="31"/>
      <c r="AN24" s="38">
        <f t="shared" si="9"/>
        <v>999</v>
      </c>
      <c r="AO24" s="11">
        <f>IF(AN24="",Default_Rank_Score,RANK(AN24,AN$4:AN$33,1))</f>
        <v>27</v>
      </c>
      <c r="AP24" s="11" t="e">
        <f>IF(#REF!="",Default_Rank_Score,RANK(#REF!,#REF!,1))</f>
        <v>#REF!</v>
      </c>
      <c r="AQ24" s="11" t="e">
        <f>IF(#REF!="",Default_Rank_Score,RANK(#REF!,#REF!,1))</f>
        <v>#REF!</v>
      </c>
    </row>
    <row r="25" spans="1:43" s="10" customFormat="1" x14ac:dyDescent="0.2">
      <c r="A25" s="61" t="s">
        <v>60</v>
      </c>
      <c r="B25" s="2"/>
      <c r="C25" s="1"/>
      <c r="D25" s="5">
        <v>1</v>
      </c>
      <c r="E25" s="6" t="s">
        <v>67</v>
      </c>
      <c r="F25" s="5"/>
      <c r="G25" s="66">
        <f t="shared" si="0"/>
        <v>28</v>
      </c>
      <c r="H25" s="66">
        <f t="shared" si="1"/>
        <v>123</v>
      </c>
      <c r="I25" s="66">
        <f t="shared" si="2"/>
        <v>0</v>
      </c>
      <c r="J25" s="66">
        <f t="shared" si="3"/>
        <v>78</v>
      </c>
      <c r="K25" s="67">
        <f t="shared" si="4"/>
        <v>3174.24</v>
      </c>
      <c r="L25" s="51">
        <v>82.5</v>
      </c>
      <c r="M25" s="5">
        <v>4</v>
      </c>
      <c r="N25" s="31"/>
      <c r="O25" s="31">
        <v>1</v>
      </c>
      <c r="P25" s="38">
        <f t="shared" si="5"/>
        <v>92.5</v>
      </c>
      <c r="Q25" s="55">
        <f>IF(P25="",Default_Rank_Score,RANK(P25,P$4:P$33,1))</f>
        <v>19</v>
      </c>
      <c r="R25" s="51">
        <v>64.739999999999995</v>
      </c>
      <c r="S25" s="5">
        <v>4</v>
      </c>
      <c r="T25" s="31"/>
      <c r="U25" s="31"/>
      <c r="V25" s="38">
        <f t="shared" si="6"/>
        <v>84.74</v>
      </c>
      <c r="W25" s="57">
        <f>IF(V25="",Default_Rank_Score,RANK(V25,V$4:V$33,1))</f>
        <v>22</v>
      </c>
      <c r="X25" s="72" t="s">
        <v>69</v>
      </c>
      <c r="Y25" s="5">
        <v>22</v>
      </c>
      <c r="Z25" s="31"/>
      <c r="AA25" s="31"/>
      <c r="AB25" s="38">
        <f t="shared" si="7"/>
        <v>999</v>
      </c>
      <c r="AC25" s="57">
        <f>IF(AB25="",Default_Rank_Score,RANK(AB25,AB$4:AB$33,1))</f>
        <v>28</v>
      </c>
      <c r="AD25" s="72" t="s">
        <v>69</v>
      </c>
      <c r="AE25" s="5">
        <v>22</v>
      </c>
      <c r="AF25" s="31"/>
      <c r="AG25" s="31"/>
      <c r="AH25" s="38">
        <f t="shared" si="8"/>
        <v>999</v>
      </c>
      <c r="AI25" s="57">
        <f>IF(AH25="",Default_Rank_Score,RANK(AH25,AH$4:AH$33,1))</f>
        <v>27</v>
      </c>
      <c r="AJ25" s="72" t="s">
        <v>69</v>
      </c>
      <c r="AK25" s="5">
        <v>26</v>
      </c>
      <c r="AL25" s="31"/>
      <c r="AM25" s="31"/>
      <c r="AN25" s="38">
        <f t="shared" si="9"/>
        <v>999</v>
      </c>
      <c r="AO25" s="11">
        <f>IF(AN25="",Default_Rank_Score,RANK(AN25,AN$4:AN$33,1))</f>
        <v>27</v>
      </c>
      <c r="AP25" s="11" t="e">
        <f>IF(#REF!="",Default_Rank_Score,RANK(#REF!,#REF!,1))</f>
        <v>#REF!</v>
      </c>
      <c r="AQ25" s="11" t="e">
        <f>IF(#REF!="",Default_Rank_Score,RANK(#REF!,#REF!,1))</f>
        <v>#REF!</v>
      </c>
    </row>
    <row r="26" spans="1:43" s="10" customFormat="1" x14ac:dyDescent="0.2">
      <c r="A26" s="61" t="s">
        <v>58</v>
      </c>
      <c r="B26" s="2"/>
      <c r="C26" s="1"/>
      <c r="D26" s="5">
        <v>1</v>
      </c>
      <c r="E26" s="6" t="s">
        <v>48</v>
      </c>
      <c r="F26" s="5"/>
      <c r="G26" s="66">
        <f t="shared" si="0"/>
        <v>15</v>
      </c>
      <c r="H26" s="66">
        <f t="shared" si="1"/>
        <v>84</v>
      </c>
      <c r="I26" s="66">
        <f t="shared" si="2"/>
        <v>2</v>
      </c>
      <c r="J26" s="66">
        <f t="shared" si="3"/>
        <v>9</v>
      </c>
      <c r="K26" s="67">
        <f t="shared" si="4"/>
        <v>354.1</v>
      </c>
      <c r="L26" s="51">
        <v>98.41</v>
      </c>
      <c r="M26" s="5">
        <v>3</v>
      </c>
      <c r="N26" s="31"/>
      <c r="O26" s="31">
        <v>1</v>
      </c>
      <c r="P26" s="38">
        <f t="shared" si="5"/>
        <v>103.41</v>
      </c>
      <c r="Q26" s="55">
        <f>IF(P26="",Default_Rank_Score,RANK(P26,P$4:P$33,1))</f>
        <v>22</v>
      </c>
      <c r="R26" s="51">
        <v>52.61</v>
      </c>
      <c r="S26" s="5">
        <v>4</v>
      </c>
      <c r="T26" s="31"/>
      <c r="U26" s="31"/>
      <c r="V26" s="38">
        <f t="shared" si="6"/>
        <v>72.61</v>
      </c>
      <c r="W26" s="57">
        <f>IF(V26="",Default_Rank_Score,RANK(V26,V$4:V$33,1))</f>
        <v>16</v>
      </c>
      <c r="X26" s="51">
        <v>51.79</v>
      </c>
      <c r="Y26" s="68">
        <v>0</v>
      </c>
      <c r="Z26" s="31"/>
      <c r="AA26" s="31"/>
      <c r="AB26" s="38">
        <f t="shared" si="7"/>
        <v>51.79</v>
      </c>
      <c r="AC26" s="57">
        <f>IF(AB26="",Default_Rank_Score,RANK(AB26,AB$4:AB$33,1))</f>
        <v>15</v>
      </c>
      <c r="AD26" s="51">
        <v>57.31</v>
      </c>
      <c r="AE26" s="5">
        <v>2</v>
      </c>
      <c r="AF26" s="31"/>
      <c r="AG26" s="31"/>
      <c r="AH26" s="38">
        <f t="shared" si="8"/>
        <v>67.31</v>
      </c>
      <c r="AI26" s="57">
        <f>IF(AH26="",Default_Rank_Score,RANK(AH26,AH$4:AH$33,1))</f>
        <v>18</v>
      </c>
      <c r="AJ26" s="51">
        <v>58.98</v>
      </c>
      <c r="AK26" s="5">
        <v>0</v>
      </c>
      <c r="AL26" s="31"/>
      <c r="AM26" s="31"/>
      <c r="AN26" s="38">
        <f t="shared" si="9"/>
        <v>58.98</v>
      </c>
      <c r="AO26" s="11">
        <f>IF(AN26="",Default_Rank_Score,RANK(AN26,AN$4:AN$33,1))</f>
        <v>13</v>
      </c>
      <c r="AP26" s="11" t="e">
        <f>IF(#REF!="",Default_Rank_Score,RANK(#REF!,#REF!,1))</f>
        <v>#REF!</v>
      </c>
      <c r="AQ26" s="11" t="e">
        <f>IF(#REF!="",Default_Rank_Score,RANK(#REF!,#REF!,1))</f>
        <v>#REF!</v>
      </c>
    </row>
    <row r="27" spans="1:43" s="10" customFormat="1" x14ac:dyDescent="0.2">
      <c r="A27" s="61" t="s">
        <v>40</v>
      </c>
      <c r="B27" s="2"/>
      <c r="C27" s="1"/>
      <c r="D27" s="5">
        <v>1</v>
      </c>
      <c r="E27" s="6" t="s">
        <v>48</v>
      </c>
      <c r="F27" s="5"/>
      <c r="G27" s="66">
        <f t="shared" si="0"/>
        <v>17</v>
      </c>
      <c r="H27" s="66">
        <f t="shared" si="1"/>
        <v>87</v>
      </c>
      <c r="I27" s="66">
        <f t="shared" si="2"/>
        <v>0</v>
      </c>
      <c r="J27" s="66">
        <f t="shared" si="3"/>
        <v>12</v>
      </c>
      <c r="K27" s="67">
        <f t="shared" si="4"/>
        <v>364.60999999999996</v>
      </c>
      <c r="L27" s="51">
        <v>75.290000000000006</v>
      </c>
      <c r="M27" s="5">
        <v>4</v>
      </c>
      <c r="N27" s="31"/>
      <c r="O27" s="31">
        <v>0</v>
      </c>
      <c r="P27" s="38">
        <f t="shared" si="5"/>
        <v>95.29</v>
      </c>
      <c r="Q27" s="55">
        <f>IF(P27="",Default_Rank_Score,RANK(P27,P$4:P$33,1))</f>
        <v>20</v>
      </c>
      <c r="R27" s="51">
        <v>56.97</v>
      </c>
      <c r="S27" s="5">
        <v>3</v>
      </c>
      <c r="T27" s="31"/>
      <c r="U27" s="31"/>
      <c r="V27" s="38">
        <f t="shared" si="6"/>
        <v>71.97</v>
      </c>
      <c r="W27" s="57">
        <f>IF(V27="",Default_Rank_Score,RANK(V27,V$4:V$33,1))</f>
        <v>15</v>
      </c>
      <c r="X27" s="51">
        <v>50.4</v>
      </c>
      <c r="Y27" s="5">
        <v>1</v>
      </c>
      <c r="Z27" s="31"/>
      <c r="AA27" s="31"/>
      <c r="AB27" s="38">
        <f t="shared" si="7"/>
        <v>55.4</v>
      </c>
      <c r="AC27" s="57">
        <f>IF(AB27="",Default_Rank_Score,RANK(AB27,AB$4:AB$33,1))</f>
        <v>17</v>
      </c>
      <c r="AD27" s="51">
        <v>56.12</v>
      </c>
      <c r="AE27" s="5">
        <v>3</v>
      </c>
      <c r="AF27" s="31"/>
      <c r="AG27" s="31"/>
      <c r="AH27" s="38">
        <f t="shared" si="8"/>
        <v>71.12</v>
      </c>
      <c r="AI27" s="57">
        <f>IF(AH27="",Default_Rank_Score,RANK(AH27,AH$4:AH$33,1))</f>
        <v>19</v>
      </c>
      <c r="AJ27" s="51">
        <v>65.83</v>
      </c>
      <c r="AK27" s="5">
        <v>1</v>
      </c>
      <c r="AL27" s="31"/>
      <c r="AM27" s="31"/>
      <c r="AN27" s="38">
        <f t="shared" si="9"/>
        <v>70.83</v>
      </c>
      <c r="AO27" s="11">
        <f>IF(AN27="",Default_Rank_Score,RANK(AN27,AN$4:AN$33,1))</f>
        <v>16</v>
      </c>
      <c r="AP27" s="11" t="e">
        <f>IF(#REF!="",Default_Rank_Score,RANK(#REF!,#REF!,1))</f>
        <v>#REF!</v>
      </c>
      <c r="AQ27" s="11" t="e">
        <f>IF(#REF!="",Default_Rank_Score,RANK(#REF!,#REF!,1))</f>
        <v>#REF!</v>
      </c>
    </row>
    <row r="28" spans="1:43" s="10" customFormat="1" x14ac:dyDescent="0.2">
      <c r="A28" s="61" t="s">
        <v>65</v>
      </c>
      <c r="B28" s="2"/>
      <c r="C28" s="1"/>
      <c r="D28" s="5">
        <v>1</v>
      </c>
      <c r="E28" s="6" t="s">
        <v>48</v>
      </c>
      <c r="F28" s="5"/>
      <c r="G28" s="66">
        <f t="shared" si="0"/>
        <v>21</v>
      </c>
      <c r="H28" s="66">
        <f t="shared" si="1"/>
        <v>103</v>
      </c>
      <c r="I28" s="66">
        <f t="shared" si="2"/>
        <v>2</v>
      </c>
      <c r="J28" s="66">
        <f t="shared" si="3"/>
        <v>9</v>
      </c>
      <c r="K28" s="67">
        <f t="shared" si="4"/>
        <v>403.31</v>
      </c>
      <c r="L28" s="51">
        <v>83.47</v>
      </c>
      <c r="M28" s="5">
        <v>5</v>
      </c>
      <c r="N28" s="31"/>
      <c r="O28" s="31">
        <v>0</v>
      </c>
      <c r="P28" s="38">
        <f t="shared" si="5"/>
        <v>108.47</v>
      </c>
      <c r="Q28" s="55">
        <f>IF(P28="",Default_Rank_Score,RANK(P28,P$4:P$33,1))</f>
        <v>23</v>
      </c>
      <c r="R28" s="51">
        <v>61.36</v>
      </c>
      <c r="S28" s="5">
        <v>3</v>
      </c>
      <c r="T28" s="31">
        <v>1</v>
      </c>
      <c r="U28" s="31"/>
      <c r="V28" s="38">
        <f t="shared" si="6"/>
        <v>86.36</v>
      </c>
      <c r="W28" s="57">
        <f>IF(V28="",Default_Rank_Score,RANK(V28,V$4:V$33,1))</f>
        <v>23</v>
      </c>
      <c r="X28" s="51">
        <v>56.55</v>
      </c>
      <c r="Y28" s="5">
        <v>0</v>
      </c>
      <c r="Z28" s="31"/>
      <c r="AA28" s="31"/>
      <c r="AB28" s="38">
        <f t="shared" si="7"/>
        <v>56.55</v>
      </c>
      <c r="AC28" s="57">
        <f>IF(AB28="",Default_Rank_Score,RANK(AB28,AB$4:AB$33,1))</f>
        <v>20</v>
      </c>
      <c r="AD28" s="51">
        <v>59.47</v>
      </c>
      <c r="AE28" s="68">
        <v>0</v>
      </c>
      <c r="AF28" s="31"/>
      <c r="AG28" s="31"/>
      <c r="AH28" s="38">
        <f t="shared" si="8"/>
        <v>59.47</v>
      </c>
      <c r="AI28" s="57">
        <f>IF(AH28="",Default_Rank_Score,RANK(AH28,AH$4:AH$33,1))</f>
        <v>15</v>
      </c>
      <c r="AJ28" s="51">
        <v>87.46</v>
      </c>
      <c r="AK28" s="5">
        <v>1</v>
      </c>
      <c r="AL28" s="31"/>
      <c r="AM28" s="31"/>
      <c r="AN28" s="38">
        <f t="shared" si="9"/>
        <v>92.46</v>
      </c>
      <c r="AO28" s="11">
        <f>IF(AN28="",Default_Rank_Score,RANK(AN28,AN$4:AN$33,1))</f>
        <v>22</v>
      </c>
      <c r="AP28" s="11" t="e">
        <f>IF(#REF!="",Default_Rank_Score,RANK(#REF!,#REF!,1))</f>
        <v>#REF!</v>
      </c>
      <c r="AQ28" s="11" t="e">
        <f>IF(#REF!="",Default_Rank_Score,RANK(#REF!,#REF!,1))</f>
        <v>#REF!</v>
      </c>
    </row>
    <row r="29" spans="1:43" s="10" customFormat="1" x14ac:dyDescent="0.2">
      <c r="A29" s="61" t="s">
        <v>72</v>
      </c>
      <c r="B29" s="2"/>
      <c r="C29" s="1"/>
      <c r="D29" s="5">
        <v>2</v>
      </c>
      <c r="E29" s="6" t="s">
        <v>48</v>
      </c>
      <c r="F29" s="5"/>
      <c r="G29" s="66">
        <f t="shared" si="0"/>
        <v>22</v>
      </c>
      <c r="H29" s="66">
        <f t="shared" si="1"/>
        <v>106</v>
      </c>
      <c r="I29" s="66">
        <f t="shared" si="2"/>
        <v>0</v>
      </c>
      <c r="J29" s="66">
        <f t="shared" si="3"/>
        <v>19</v>
      </c>
      <c r="K29" s="67">
        <f t="shared" si="4"/>
        <v>448.78000000000003</v>
      </c>
      <c r="L29" s="51">
        <v>97.14</v>
      </c>
      <c r="M29" s="5">
        <v>7</v>
      </c>
      <c r="N29" s="31"/>
      <c r="O29" s="31">
        <v>0</v>
      </c>
      <c r="P29" s="38">
        <f t="shared" si="5"/>
        <v>132.13999999999999</v>
      </c>
      <c r="Q29" s="55">
        <f>IF(P29="",Default_Rank_Score,RANK(P29,P$4:P$33,1))</f>
        <v>25</v>
      </c>
      <c r="R29" s="51">
        <v>64.48</v>
      </c>
      <c r="S29" s="5">
        <v>2</v>
      </c>
      <c r="T29" s="31"/>
      <c r="U29" s="31"/>
      <c r="V29" s="38">
        <f t="shared" si="6"/>
        <v>74.48</v>
      </c>
      <c r="W29" s="57">
        <f>IF(V29="",Default_Rank_Score,RANK(V29,V$4:V$33,1))</f>
        <v>18</v>
      </c>
      <c r="X29" s="51">
        <v>54.09</v>
      </c>
      <c r="Y29" s="5">
        <v>5</v>
      </c>
      <c r="Z29" s="31"/>
      <c r="AA29" s="31"/>
      <c r="AB29" s="38">
        <f t="shared" si="7"/>
        <v>79.09</v>
      </c>
      <c r="AC29" s="57">
        <f>IF(AB29="",Default_Rank_Score,RANK(AB29,AB$4:AB$33,1))</f>
        <v>24</v>
      </c>
      <c r="AD29" s="51">
        <v>70.77</v>
      </c>
      <c r="AE29" s="5">
        <v>4</v>
      </c>
      <c r="AF29" s="31"/>
      <c r="AG29" s="31"/>
      <c r="AH29" s="38">
        <f t="shared" si="8"/>
        <v>90.77</v>
      </c>
      <c r="AI29" s="57">
        <f>IF(AH29="",Default_Rank_Score,RANK(AH29,AH$4:AH$33,1))</f>
        <v>22</v>
      </c>
      <c r="AJ29" s="51">
        <v>67.3</v>
      </c>
      <c r="AK29" s="5">
        <v>1</v>
      </c>
      <c r="AL29" s="31"/>
      <c r="AM29" s="31"/>
      <c r="AN29" s="38">
        <f t="shared" si="9"/>
        <v>72.3</v>
      </c>
      <c r="AO29" s="11">
        <f>IF(AN29="",Default_Rank_Score,RANK(AN29,AN$4:AN$33,1))</f>
        <v>17</v>
      </c>
      <c r="AP29" s="11" t="e">
        <f>IF(#REF!="",Default_Rank_Score,RANK(#REF!,#REF!,1))</f>
        <v>#REF!</v>
      </c>
      <c r="AQ29" s="11" t="e">
        <f>IF(#REF!="",Default_Rank_Score,RANK(#REF!,#REF!,1))</f>
        <v>#REF!</v>
      </c>
    </row>
    <row r="30" spans="1:43" s="10" customFormat="1" x14ac:dyDescent="0.2">
      <c r="A30" s="61" t="s">
        <v>77</v>
      </c>
      <c r="B30" s="2"/>
      <c r="C30" s="1"/>
      <c r="D30" s="5">
        <v>2</v>
      </c>
      <c r="E30" s="6" t="s">
        <v>48</v>
      </c>
      <c r="F30" s="5"/>
      <c r="G30" s="66">
        <f t="shared" si="0"/>
        <v>24</v>
      </c>
      <c r="H30" s="66">
        <f t="shared" si="1"/>
        <v>94</v>
      </c>
      <c r="I30" s="66">
        <f t="shared" si="2"/>
        <v>1</v>
      </c>
      <c r="J30" s="66">
        <f t="shared" si="3"/>
        <v>9</v>
      </c>
      <c r="K30" s="67">
        <f t="shared" si="4"/>
        <v>509.90999999999997</v>
      </c>
      <c r="L30" s="51">
        <v>126.45</v>
      </c>
      <c r="M30" s="5">
        <v>1</v>
      </c>
      <c r="N30" s="31"/>
      <c r="O30" s="31">
        <v>1</v>
      </c>
      <c r="P30" s="38">
        <f t="shared" si="5"/>
        <v>121.44999999999999</v>
      </c>
      <c r="Q30" s="55">
        <f>IF(P30="",Default_Rank_Score,RANK(P30,P$4:P$33,1))</f>
        <v>24</v>
      </c>
      <c r="R30" s="51">
        <v>34.01</v>
      </c>
      <c r="S30" s="5">
        <v>2</v>
      </c>
      <c r="T30" s="31"/>
      <c r="U30" s="31"/>
      <c r="V30" s="38">
        <f t="shared" si="6"/>
        <v>44.01</v>
      </c>
      <c r="W30" s="57">
        <f>IF(V30="",Default_Rank_Score,RANK(V30,V$4:V$33,1))</f>
        <v>4</v>
      </c>
      <c r="X30" s="51">
        <v>68.11</v>
      </c>
      <c r="Y30" s="5">
        <v>1</v>
      </c>
      <c r="Z30" s="31"/>
      <c r="AA30" s="31"/>
      <c r="AB30" s="38">
        <f t="shared" si="7"/>
        <v>73.11</v>
      </c>
      <c r="AC30" s="57">
        <f>IF(AB30="",Default_Rank_Score,RANK(AB30,AB$4:AB$33,1))</f>
        <v>21</v>
      </c>
      <c r="AD30" s="51">
        <v>71.599999999999994</v>
      </c>
      <c r="AE30" s="5">
        <v>0</v>
      </c>
      <c r="AF30" s="31">
        <v>1</v>
      </c>
      <c r="AG30" s="31"/>
      <c r="AH30" s="38">
        <f t="shared" si="8"/>
        <v>81.599999999999994</v>
      </c>
      <c r="AI30" s="57">
        <f>IF(AH30="",Default_Rank_Score,RANK(AH30,AH$4:AH$33,1))</f>
        <v>20</v>
      </c>
      <c r="AJ30" s="51">
        <v>164.74</v>
      </c>
      <c r="AK30" s="5">
        <v>5</v>
      </c>
      <c r="AL30" s="31"/>
      <c r="AM30" s="31"/>
      <c r="AN30" s="38">
        <f t="shared" si="9"/>
        <v>189.74</v>
      </c>
      <c r="AO30" s="11">
        <f>IF(AN30="",Default_Rank_Score,RANK(AN30,AN$4:AN$33,1))</f>
        <v>25</v>
      </c>
      <c r="AP30" s="11" t="e">
        <f>IF(#REF!="",Default_Rank_Score,RANK(#REF!,#REF!,1))</f>
        <v>#REF!</v>
      </c>
      <c r="AQ30" s="11" t="e">
        <f>IF(#REF!="",Default_Rank_Score,RANK(#REF!,#REF!,1))</f>
        <v>#REF!</v>
      </c>
    </row>
    <row r="31" spans="1:43" s="10" customFormat="1" x14ac:dyDescent="0.2">
      <c r="A31" s="61" t="s">
        <v>83</v>
      </c>
      <c r="B31" s="2"/>
      <c r="C31" s="1"/>
      <c r="D31" s="5">
        <v>2</v>
      </c>
      <c r="E31" s="6" t="s">
        <v>86</v>
      </c>
      <c r="F31" s="5"/>
      <c r="G31" s="66">
        <f t="shared" si="0"/>
        <v>25</v>
      </c>
      <c r="H31" s="66">
        <f t="shared" si="1"/>
        <v>124</v>
      </c>
      <c r="I31" s="66">
        <f t="shared" si="2"/>
        <v>0</v>
      </c>
      <c r="J31" s="66">
        <f t="shared" si="3"/>
        <v>17</v>
      </c>
      <c r="K31" s="67">
        <f t="shared" si="4"/>
        <v>649.08000000000004</v>
      </c>
      <c r="L31" s="51">
        <v>114.19</v>
      </c>
      <c r="M31" s="5">
        <v>7</v>
      </c>
      <c r="N31" s="31">
        <v>1</v>
      </c>
      <c r="O31" s="31">
        <v>1</v>
      </c>
      <c r="P31" s="38">
        <f t="shared" si="5"/>
        <v>149.19</v>
      </c>
      <c r="Q31" s="55">
        <f>IF(P31="",Default_Rank_Score,RANK(P31,P$4:P$33,1))</f>
        <v>26</v>
      </c>
      <c r="R31" s="51">
        <v>147.80000000000001</v>
      </c>
      <c r="S31" s="5">
        <v>4</v>
      </c>
      <c r="T31" s="31">
        <v>1</v>
      </c>
      <c r="U31" s="31"/>
      <c r="V31" s="38">
        <f t="shared" si="6"/>
        <v>177.8</v>
      </c>
      <c r="W31" s="57">
        <f>IF(V31="",Default_Rank_Score,RANK(V31,V$4:V$33,1))</f>
        <v>27</v>
      </c>
      <c r="X31" s="51">
        <v>61.75</v>
      </c>
      <c r="Y31" s="5">
        <v>3</v>
      </c>
      <c r="Z31" s="31"/>
      <c r="AA31" s="31"/>
      <c r="AB31" s="38">
        <f t="shared" si="7"/>
        <v>76.75</v>
      </c>
      <c r="AC31" s="57">
        <f>IF(AB31="",Default_Rank_Score,RANK(AB31,AB$4:AB$33,1))</f>
        <v>23</v>
      </c>
      <c r="AD31" s="51">
        <v>103.68</v>
      </c>
      <c r="AE31" s="5">
        <v>2</v>
      </c>
      <c r="AF31" s="31"/>
      <c r="AG31" s="31"/>
      <c r="AH31" s="38">
        <f t="shared" si="8"/>
        <v>113.68</v>
      </c>
      <c r="AI31" s="57">
        <f>IF(AH31="",Default_Rank_Score,RANK(AH31,AH$4:AH$33,1))</f>
        <v>24</v>
      </c>
      <c r="AJ31" s="51">
        <v>126.66</v>
      </c>
      <c r="AK31" s="5">
        <v>1</v>
      </c>
      <c r="AL31" s="31"/>
      <c r="AM31" s="31"/>
      <c r="AN31" s="38">
        <f t="shared" si="9"/>
        <v>131.66</v>
      </c>
      <c r="AO31" s="11">
        <f>IF(AN31="",Default_Rank_Score,RANK(AN31,AN$4:AN$33,1))</f>
        <v>24</v>
      </c>
      <c r="AP31" s="11" t="e">
        <f>IF(#REF!="",Default_Rank_Score,RANK(#REF!,#REF!,1))</f>
        <v>#REF!</v>
      </c>
      <c r="AQ31" s="11" t="e">
        <f>IF(#REF!="",Default_Rank_Score,RANK(#REF!,#REF!,1))</f>
        <v>#REF!</v>
      </c>
    </row>
    <row r="32" spans="1:43" s="10" customFormat="1" x14ac:dyDescent="0.2">
      <c r="A32" s="61" t="s">
        <v>71</v>
      </c>
      <c r="B32" s="2"/>
      <c r="C32" s="1"/>
      <c r="D32" s="5">
        <v>2</v>
      </c>
      <c r="E32" s="6" t="s">
        <v>78</v>
      </c>
      <c r="F32" s="5"/>
      <c r="G32" s="66">
        <f t="shared" si="0"/>
        <v>23</v>
      </c>
      <c r="H32" s="66">
        <f t="shared" si="1"/>
        <v>106</v>
      </c>
      <c r="I32" s="66">
        <f t="shared" si="2"/>
        <v>3</v>
      </c>
      <c r="J32" s="66">
        <f t="shared" si="3"/>
        <v>12</v>
      </c>
      <c r="K32" s="67">
        <f t="shared" si="4"/>
        <v>476.21000000000004</v>
      </c>
      <c r="L32" s="51">
        <v>91.19</v>
      </c>
      <c r="M32" s="5">
        <v>0</v>
      </c>
      <c r="N32" s="31"/>
      <c r="O32" s="31">
        <v>1</v>
      </c>
      <c r="P32" s="38">
        <f t="shared" si="5"/>
        <v>81.19</v>
      </c>
      <c r="Q32" s="55">
        <f>IF(P32="",Default_Rank_Score,RANK(P32,P$4:P$33,1))</f>
        <v>17</v>
      </c>
      <c r="R32" s="51">
        <v>75.2</v>
      </c>
      <c r="S32" s="5">
        <v>0</v>
      </c>
      <c r="T32" s="31"/>
      <c r="U32" s="31"/>
      <c r="V32" s="38">
        <f t="shared" si="6"/>
        <v>75.2</v>
      </c>
      <c r="W32" s="57">
        <f>IF(V32="",Default_Rank_Score,RANK(V32,V$4:V$33,1))</f>
        <v>19</v>
      </c>
      <c r="X32" s="51">
        <v>74.09</v>
      </c>
      <c r="Y32" s="5">
        <v>0</v>
      </c>
      <c r="Z32" s="31"/>
      <c r="AA32" s="31"/>
      <c r="AB32" s="38">
        <f t="shared" si="7"/>
        <v>74.09</v>
      </c>
      <c r="AC32" s="57">
        <f>IF(AB32="",Default_Rank_Score,RANK(AB32,AB$4:AB$33,1))</f>
        <v>22</v>
      </c>
      <c r="AD32" s="51">
        <v>98.61</v>
      </c>
      <c r="AE32" s="5">
        <v>4</v>
      </c>
      <c r="AF32" s="31">
        <v>1</v>
      </c>
      <c r="AG32" s="31"/>
      <c r="AH32" s="38">
        <f t="shared" si="8"/>
        <v>128.61000000000001</v>
      </c>
      <c r="AI32" s="57">
        <f>IF(AH32="",Default_Rank_Score,RANK(AH32,AH$4:AH$33,1))</f>
        <v>25</v>
      </c>
      <c r="AJ32" s="51">
        <v>77.12</v>
      </c>
      <c r="AK32" s="5">
        <v>8</v>
      </c>
      <c r="AL32" s="31"/>
      <c r="AM32" s="31"/>
      <c r="AN32" s="38">
        <f t="shared" si="9"/>
        <v>117.12</v>
      </c>
      <c r="AO32" s="11">
        <f>IF(AN32="",Default_Rank_Score,RANK(AN32,AN$4:AN$33,1))</f>
        <v>23</v>
      </c>
      <c r="AP32" s="11" t="e">
        <f>IF(#REF!="",Default_Rank_Score,RANK(#REF!,#REF!,1))</f>
        <v>#REF!</v>
      </c>
      <c r="AQ32" s="11" t="e">
        <f>IF(#REF!="",Default_Rank_Score,RANK(#REF!,#REF!,1))</f>
        <v>#REF!</v>
      </c>
    </row>
    <row r="33" spans="1:43" s="26" customFormat="1" ht="13.5" thickBot="1" x14ac:dyDescent="0.25">
      <c r="A33" s="39" t="s">
        <v>26</v>
      </c>
      <c r="B33" s="40"/>
      <c r="C33" s="40"/>
      <c r="D33" s="42"/>
      <c r="E33" s="41"/>
      <c r="F33" s="42"/>
      <c r="G33" s="43"/>
      <c r="H33" s="43"/>
      <c r="I33" s="43"/>
      <c r="J33" s="43"/>
      <c r="K33" s="46"/>
      <c r="L33" s="52"/>
      <c r="M33" s="43"/>
      <c r="N33" s="43"/>
      <c r="O33" s="43"/>
      <c r="P33" s="44"/>
      <c r="Q33" s="56"/>
      <c r="R33" s="52"/>
      <c r="S33" s="43"/>
      <c r="T33" s="43"/>
      <c r="U33" s="43"/>
      <c r="V33" s="44"/>
      <c r="W33" s="56"/>
      <c r="X33" s="52"/>
      <c r="Y33" s="43"/>
      <c r="Z33" s="43"/>
      <c r="AA33" s="43"/>
      <c r="AB33" s="44"/>
      <c r="AC33" s="56"/>
      <c r="AD33" s="52"/>
      <c r="AE33" s="43"/>
      <c r="AF33" s="43"/>
      <c r="AG33" s="43"/>
      <c r="AH33" s="44"/>
      <c r="AI33" s="56"/>
      <c r="AJ33" s="52"/>
      <c r="AK33" s="43"/>
      <c r="AL33" s="43"/>
      <c r="AM33" s="43"/>
      <c r="AN33" s="44"/>
      <c r="AO33" s="25"/>
      <c r="AP33" s="25"/>
      <c r="AQ33" s="25"/>
    </row>
    <row r="34" spans="1:43" s="16" customFormat="1" x14ac:dyDescent="0.2">
      <c r="A34" s="16" t="s">
        <v>27</v>
      </c>
      <c r="D34" s="4"/>
      <c r="E34" s="12"/>
      <c r="F34" s="4"/>
      <c r="G34" s="14"/>
      <c r="H34" s="14"/>
      <c r="I34" s="14"/>
      <c r="J34" s="14"/>
      <c r="K34" s="14"/>
      <c r="L34" s="15">
        <v>200</v>
      </c>
      <c r="M34" s="14"/>
      <c r="N34" s="14"/>
      <c r="O34" s="14"/>
      <c r="P34" s="15"/>
      <c r="Q34" s="14"/>
      <c r="R34" s="15">
        <v>200</v>
      </c>
      <c r="S34" s="14"/>
      <c r="T34" s="14"/>
      <c r="U34" s="14"/>
      <c r="V34" s="15"/>
      <c r="W34" s="14"/>
      <c r="X34" s="15">
        <v>200</v>
      </c>
      <c r="Y34" s="14"/>
      <c r="Z34" s="14"/>
      <c r="AA34" s="14"/>
      <c r="AB34" s="15"/>
      <c r="AC34" s="14"/>
      <c r="AD34" s="15">
        <v>200</v>
      </c>
      <c r="AE34" s="14"/>
      <c r="AF34" s="14"/>
      <c r="AG34" s="14"/>
      <c r="AH34" s="15"/>
      <c r="AI34" s="14"/>
      <c r="AJ34" s="15">
        <v>200</v>
      </c>
      <c r="AK34" s="14"/>
      <c r="AL34" s="14"/>
      <c r="AM34" s="14"/>
      <c r="AN34" s="15"/>
      <c r="AO34" s="14"/>
      <c r="AP34" s="14"/>
      <c r="AQ34" s="14"/>
    </row>
    <row r="35" spans="1:43" s="16" customFormat="1" x14ac:dyDescent="0.2">
      <c r="A35" s="3" t="s">
        <v>28</v>
      </c>
      <c r="B35" s="3"/>
      <c r="C35" s="3"/>
      <c r="D35" s="4"/>
      <c r="E35" s="12"/>
      <c r="F35" s="4"/>
      <c r="G35" s="14"/>
      <c r="H35" s="14"/>
      <c r="I35" s="14"/>
      <c r="J35" s="14"/>
      <c r="K35" s="14"/>
      <c r="L35" s="15">
        <v>20</v>
      </c>
      <c r="M35" s="14"/>
      <c r="N35" s="14"/>
      <c r="O35" s="14"/>
      <c r="P35" s="15"/>
      <c r="Q35" s="14"/>
      <c r="R35" s="15">
        <v>20</v>
      </c>
      <c r="S35" s="14"/>
      <c r="T35" s="14"/>
      <c r="U35" s="14"/>
      <c r="V35" s="15"/>
      <c r="W35" s="14"/>
      <c r="X35" s="15">
        <v>20</v>
      </c>
      <c r="Y35" s="14"/>
      <c r="Z35" s="14"/>
      <c r="AA35" s="14"/>
      <c r="AB35" s="15"/>
      <c r="AC35" s="14"/>
      <c r="AD35" s="15">
        <v>20</v>
      </c>
      <c r="AE35" s="14"/>
      <c r="AF35" s="14"/>
      <c r="AG35" s="14"/>
      <c r="AH35" s="15"/>
      <c r="AI35" s="14"/>
      <c r="AJ35" s="15">
        <v>20</v>
      </c>
      <c r="AK35" s="14"/>
      <c r="AL35" s="14"/>
      <c r="AM35" s="14"/>
      <c r="AN35" s="15"/>
      <c r="AO35" s="14"/>
      <c r="AP35" s="14"/>
      <c r="AQ35" s="14"/>
    </row>
    <row r="36" spans="1:43" s="16" customFormat="1" x14ac:dyDescent="0.2">
      <c r="A36" s="3" t="s">
        <v>29</v>
      </c>
      <c r="B36" s="3"/>
      <c r="C36" s="3"/>
      <c r="D36" s="4"/>
      <c r="E36" s="12"/>
      <c r="F36" s="4"/>
      <c r="G36" s="14"/>
      <c r="H36" s="14"/>
      <c r="I36" s="14"/>
      <c r="J36" s="14"/>
      <c r="K36" s="14"/>
      <c r="L36" s="15">
        <f>MIN(L4:L33)</f>
        <v>23.88</v>
      </c>
      <c r="M36" s="14"/>
      <c r="N36" s="14"/>
      <c r="O36" s="14"/>
      <c r="P36" s="15">
        <f>MIN(P4:P33)</f>
        <v>28.88</v>
      </c>
      <c r="Q36" s="14"/>
      <c r="R36" s="15">
        <f>MIN(R4:R33)</f>
        <v>34.01</v>
      </c>
      <c r="S36" s="14"/>
      <c r="T36" s="14"/>
      <c r="U36" s="14"/>
      <c r="V36" s="15">
        <f>MIN(V4:V33)</f>
        <v>38.83</v>
      </c>
      <c r="W36" s="14"/>
      <c r="X36" s="15">
        <f>MIN(X4:X33)</f>
        <v>21.63</v>
      </c>
      <c r="Y36" s="14"/>
      <c r="Z36" s="14"/>
      <c r="AA36" s="14"/>
      <c r="AB36" s="15">
        <f>MIN(AB4:AB33)</f>
        <v>21.63</v>
      </c>
      <c r="AC36" s="14"/>
      <c r="AD36" s="15">
        <f>MIN(AD4:AD33)</f>
        <v>26.96</v>
      </c>
      <c r="AE36" s="14"/>
      <c r="AF36" s="14"/>
      <c r="AG36" s="14"/>
      <c r="AH36" s="15">
        <f>MIN(AH4:AH33)</f>
        <v>26.96</v>
      </c>
      <c r="AI36" s="14"/>
      <c r="AJ36" s="15">
        <f>MIN(AJ4:AJ33)</f>
        <v>33.19</v>
      </c>
      <c r="AK36" s="14"/>
      <c r="AL36" s="14"/>
      <c r="AM36" s="14"/>
      <c r="AN36" s="15">
        <f>MIN(AN4:AN33)</f>
        <v>35.42</v>
      </c>
      <c r="AO36" s="14"/>
      <c r="AP36" s="14"/>
      <c r="AQ36" s="14"/>
    </row>
    <row r="37" spans="1:43" s="16" customFormat="1" x14ac:dyDescent="0.2">
      <c r="A37" s="3" t="s">
        <v>30</v>
      </c>
      <c r="B37" s="3"/>
      <c r="C37" s="3"/>
      <c r="D37" s="4"/>
      <c r="E37" s="12"/>
      <c r="F37" s="4"/>
      <c r="G37" s="14"/>
      <c r="H37" s="14"/>
      <c r="I37" s="14"/>
      <c r="J37" s="14"/>
      <c r="K37" s="14"/>
      <c r="L37" s="15">
        <f>MAX(L4:L33)</f>
        <v>207.66</v>
      </c>
      <c r="M37" s="14"/>
      <c r="N37" s="14"/>
      <c r="O37" s="14"/>
      <c r="P37" s="15">
        <f>MAX(P4:P33)</f>
        <v>212.66</v>
      </c>
      <c r="Q37" s="14"/>
      <c r="R37" s="15">
        <f>MAX(R4:R33)</f>
        <v>163.41999999999999</v>
      </c>
      <c r="S37" s="14"/>
      <c r="T37" s="14"/>
      <c r="U37" s="14"/>
      <c r="V37" s="15">
        <f>MAX(V4:V33)</f>
        <v>183.42</v>
      </c>
      <c r="W37" s="14"/>
      <c r="X37" s="15">
        <f>MAX(X4:X33)</f>
        <v>150.1</v>
      </c>
      <c r="Y37" s="14"/>
      <c r="Z37" s="14"/>
      <c r="AA37" s="14"/>
      <c r="AB37" s="15">
        <f>MAX(AB4:AB33)</f>
        <v>999</v>
      </c>
      <c r="AC37" s="14"/>
      <c r="AD37" s="15">
        <f>MAX(AD4:AD33)</f>
        <v>174.07</v>
      </c>
      <c r="AE37" s="14"/>
      <c r="AF37" s="14"/>
      <c r="AG37" s="14"/>
      <c r="AH37" s="15">
        <f>MAX(AH4:AH33)</f>
        <v>999</v>
      </c>
      <c r="AI37" s="14"/>
      <c r="AJ37" s="15">
        <f>MAX(AJ4:AJ33)</f>
        <v>187.07</v>
      </c>
      <c r="AK37" s="14"/>
      <c r="AL37" s="14"/>
      <c r="AM37" s="14"/>
      <c r="AN37" s="15">
        <f>MAX(AN4:AN33)</f>
        <v>999</v>
      </c>
      <c r="AO37" s="14"/>
      <c r="AP37" s="14"/>
      <c r="AQ37" s="14"/>
    </row>
    <row r="38" spans="1:43" s="16" customFormat="1" x14ac:dyDescent="0.2">
      <c r="A38" s="3" t="s">
        <v>31</v>
      </c>
      <c r="B38" s="3"/>
      <c r="C38" s="3"/>
      <c r="D38" s="4"/>
      <c r="E38" s="12"/>
      <c r="F38" s="4"/>
      <c r="G38" s="14"/>
      <c r="H38" s="14"/>
      <c r="I38" s="14"/>
      <c r="J38" s="14"/>
      <c r="K38" s="14"/>
      <c r="L38" s="15">
        <f>AVERAGE(L4:L33)</f>
        <v>81.916071428571428</v>
      </c>
      <c r="M38" s="14"/>
      <c r="N38" s="14"/>
      <c r="O38" s="14"/>
      <c r="P38" s="15">
        <f>AVERAGE(P4:P33)</f>
        <v>84.95178571428572</v>
      </c>
      <c r="Q38" s="14"/>
      <c r="R38" s="15">
        <f>AVERAGE(R4:R33)</f>
        <v>65.072857142857146</v>
      </c>
      <c r="S38" s="14"/>
      <c r="T38" s="14"/>
      <c r="U38" s="14"/>
      <c r="V38" s="15">
        <f>AVERAGE(V4:V33)</f>
        <v>77.037142857142854</v>
      </c>
      <c r="W38" s="14"/>
      <c r="X38" s="15">
        <f>AVERAGE(X4:X33)</f>
        <v>49.225555555555552</v>
      </c>
      <c r="Y38" s="14"/>
      <c r="Z38" s="14"/>
      <c r="AA38" s="14"/>
      <c r="AB38" s="15">
        <f>AVERAGE(AB4:AB33)</f>
        <v>90.288928571428613</v>
      </c>
      <c r="AC38" s="14"/>
      <c r="AD38" s="15">
        <f>AVERAGE(AD4:AD33)</f>
        <v>56.658846153846149</v>
      </c>
      <c r="AE38" s="14"/>
      <c r="AF38" s="14"/>
      <c r="AG38" s="14"/>
      <c r="AH38" s="15">
        <f>AVERAGE(AH4:AH33)</f>
        <v>132.3617857142857</v>
      </c>
      <c r="AI38" s="14"/>
      <c r="AJ38" s="15">
        <f>AVERAGE(AJ4:AJ33)</f>
        <v>67.571538461538452</v>
      </c>
      <c r="AK38" s="14"/>
      <c r="AL38" s="14"/>
      <c r="AM38" s="14"/>
      <c r="AN38" s="15">
        <f>AVERAGE(AN4:AN33)</f>
        <v>140.88785714285714</v>
      </c>
      <c r="AO38" s="14"/>
      <c r="AP38" s="14"/>
      <c r="AQ38" s="14"/>
    </row>
    <row r="39" spans="1:43" s="16" customFormat="1" x14ac:dyDescent="0.2">
      <c r="A39" s="3" t="s">
        <v>32</v>
      </c>
      <c r="B39" s="3"/>
      <c r="C39" s="3"/>
      <c r="D39" s="4"/>
      <c r="E39" s="12"/>
      <c r="F39" s="4"/>
      <c r="G39" s="14"/>
      <c r="H39" s="14"/>
      <c r="I39" s="14"/>
      <c r="J39" s="14"/>
      <c r="K39" s="14"/>
      <c r="L39" s="15">
        <f>STDEV(L4:L33)</f>
        <v>39.228489207159008</v>
      </c>
      <c r="M39" s="14"/>
      <c r="N39" s="14"/>
      <c r="O39" s="14"/>
      <c r="P39" s="15">
        <f>STDEV(M4:P33)</f>
        <v>46.284756668718103</v>
      </c>
      <c r="Q39" s="14"/>
      <c r="R39" s="15">
        <f>STDEV(R4:R33)</f>
        <v>30.824868250253775</v>
      </c>
      <c r="S39" s="14"/>
      <c r="T39" s="14"/>
      <c r="U39" s="14"/>
      <c r="V39" s="15">
        <f>STDEV(S4:V33)</f>
        <v>45.225696842520762</v>
      </c>
      <c r="W39" s="14"/>
      <c r="X39" s="15">
        <f>STDEV(X4:X33)</f>
        <v>27.238570268213611</v>
      </c>
      <c r="Y39" s="14"/>
      <c r="Z39" s="14"/>
      <c r="AA39" s="14"/>
      <c r="AB39" s="15">
        <f>STDEV(Y4:AB33)</f>
        <v>132.41582890278221</v>
      </c>
      <c r="AC39" s="14"/>
      <c r="AD39" s="15">
        <f>STDEV(AD4:AD33)</f>
        <v>32.378108941310735</v>
      </c>
      <c r="AE39" s="14"/>
      <c r="AF39" s="14"/>
      <c r="AG39" s="14"/>
      <c r="AH39" s="15">
        <f>STDEV(AE4:AH33)</f>
        <v>178.23803336436256</v>
      </c>
      <c r="AI39" s="14"/>
      <c r="AJ39" s="15">
        <f>STDEV(AJ4:AJ33)</f>
        <v>37.70045227233306</v>
      </c>
      <c r="AK39" s="14"/>
      <c r="AL39" s="14"/>
      <c r="AM39" s="14"/>
      <c r="AN39" s="15">
        <f>STDEV(AK4:AN33)</f>
        <v>184.23671625327421</v>
      </c>
      <c r="AO39" s="14"/>
      <c r="AP39" s="14"/>
      <c r="AQ39" s="14"/>
    </row>
    <row r="40" spans="1:43" s="16" customFormat="1" x14ac:dyDescent="0.2">
      <c r="A40" s="3" t="s">
        <v>33</v>
      </c>
      <c r="B40" s="3"/>
      <c r="C40" s="3"/>
      <c r="D40" s="4"/>
      <c r="E40" s="12"/>
      <c r="F40" s="4"/>
      <c r="G40" s="14"/>
      <c r="H40" s="14"/>
      <c r="I40" s="14"/>
      <c r="J40" s="14"/>
      <c r="K40" s="14"/>
      <c r="L40" s="15"/>
      <c r="M40" s="14">
        <f>MAX(M4:M33)</f>
        <v>7</v>
      </c>
      <c r="N40" s="14"/>
      <c r="O40" s="14"/>
      <c r="P40" s="15"/>
      <c r="Q40" s="14"/>
      <c r="R40" s="15"/>
      <c r="S40" s="14">
        <f>MAX(S4:S33)</f>
        <v>7</v>
      </c>
      <c r="T40" s="14"/>
      <c r="U40" s="14"/>
      <c r="V40" s="15"/>
      <c r="W40" s="14"/>
      <c r="X40" s="15"/>
      <c r="Y40" s="14">
        <f>MAX(Y4:Y33)</f>
        <v>22</v>
      </c>
      <c r="Z40" s="14"/>
      <c r="AA40" s="14"/>
      <c r="AB40" s="15"/>
      <c r="AC40" s="14"/>
      <c r="AD40" s="15"/>
      <c r="AE40" s="14">
        <f>MAX(AE4:AE33)</f>
        <v>22</v>
      </c>
      <c r="AF40" s="14"/>
      <c r="AG40" s="14"/>
      <c r="AH40" s="15"/>
      <c r="AI40" s="14"/>
      <c r="AJ40" s="15"/>
      <c r="AK40" s="14">
        <f>MAX(AK4:AK33)</f>
        <v>26</v>
      </c>
      <c r="AL40" s="14"/>
      <c r="AM40" s="14"/>
      <c r="AN40" s="15"/>
      <c r="AO40" s="14"/>
      <c r="AP40" s="14"/>
      <c r="AQ40" s="14"/>
    </row>
    <row r="41" spans="1:43" s="16" customFormat="1" x14ac:dyDescent="0.2">
      <c r="A41" s="3" t="s">
        <v>34</v>
      </c>
      <c r="B41" s="3"/>
      <c r="C41" s="3"/>
      <c r="D41" s="4"/>
      <c r="E41" s="12"/>
      <c r="F41" s="4"/>
      <c r="G41" s="14"/>
      <c r="H41" s="14"/>
      <c r="I41" s="14"/>
      <c r="J41" s="14"/>
      <c r="K41" s="14"/>
      <c r="L41" s="15"/>
      <c r="M41" s="14">
        <f>AVERAGE(M4:M33)</f>
        <v>1.8928571428571428</v>
      </c>
      <c r="N41" s="14"/>
      <c r="O41" s="14"/>
      <c r="P41" s="15"/>
      <c r="Q41" s="14"/>
      <c r="R41" s="15"/>
      <c r="S41" s="14">
        <f>AVERAGE(S4:S33)</f>
        <v>1.9642857142857142</v>
      </c>
      <c r="T41" s="14"/>
      <c r="U41" s="14"/>
      <c r="V41" s="15"/>
      <c r="W41" s="14"/>
      <c r="X41" s="15"/>
      <c r="Y41" s="14">
        <f>AVERAGE(Y4:Y33)</f>
        <v>2.0714285714285716</v>
      </c>
      <c r="Z41" s="14"/>
      <c r="AA41" s="14"/>
      <c r="AB41" s="15"/>
      <c r="AC41" s="14"/>
      <c r="AD41" s="15"/>
      <c r="AE41" s="14">
        <f>AVERAGE(AE4:AE33)</f>
        <v>2.8928571428571428</v>
      </c>
      <c r="AF41" s="14"/>
      <c r="AG41" s="14"/>
      <c r="AH41" s="15"/>
      <c r="AI41" s="14"/>
      <c r="AJ41" s="15"/>
      <c r="AK41" s="14">
        <f>AVERAGE(AK4:AK33)</f>
        <v>3.1428571428571428</v>
      </c>
      <c r="AL41" s="14"/>
      <c r="AM41" s="14"/>
      <c r="AN41" s="15"/>
      <c r="AO41" s="14"/>
      <c r="AP41" s="14"/>
      <c r="AQ41" s="14"/>
    </row>
    <row r="42" spans="1:43" s="16" customFormat="1" x14ac:dyDescent="0.2">
      <c r="A42" s="3" t="s">
        <v>35</v>
      </c>
      <c r="B42" s="3"/>
      <c r="C42" s="3"/>
      <c r="D42" s="4"/>
      <c r="F42" s="4"/>
      <c r="G42" s="14">
        <v>0</v>
      </c>
      <c r="H42" s="14"/>
      <c r="I42" s="14"/>
      <c r="J42" s="14"/>
      <c r="K42" s="14"/>
      <c r="L42" s="15"/>
      <c r="M42" s="14" t="s">
        <v>36</v>
      </c>
      <c r="N42" s="14"/>
      <c r="O42" s="14" t="s">
        <v>37</v>
      </c>
      <c r="P42" s="15" t="s">
        <v>38</v>
      </c>
      <c r="Q42" s="14"/>
      <c r="R42" s="15"/>
      <c r="S42" s="14" t="s">
        <v>36</v>
      </c>
      <c r="T42" s="14"/>
      <c r="U42" s="14" t="s">
        <v>37</v>
      </c>
      <c r="V42" s="15" t="s">
        <v>38</v>
      </c>
      <c r="W42" s="14"/>
      <c r="X42" s="15"/>
      <c r="Y42" s="14" t="s">
        <v>36</v>
      </c>
      <c r="Z42" s="14"/>
      <c r="AA42" s="14" t="s">
        <v>37</v>
      </c>
      <c r="AB42" s="15" t="s">
        <v>38</v>
      </c>
      <c r="AC42" s="14"/>
      <c r="AD42" s="15"/>
      <c r="AE42" s="14" t="s">
        <v>36</v>
      </c>
      <c r="AF42" s="14"/>
      <c r="AG42" s="14" t="s">
        <v>37</v>
      </c>
      <c r="AH42" s="15" t="s">
        <v>38</v>
      </c>
      <c r="AI42" s="14"/>
      <c r="AJ42" s="15"/>
      <c r="AK42" s="14" t="s">
        <v>36</v>
      </c>
      <c r="AL42" s="14"/>
      <c r="AM42" s="14" t="s">
        <v>37</v>
      </c>
      <c r="AN42" s="15" t="s">
        <v>38</v>
      </c>
      <c r="AO42" s="14"/>
      <c r="AP42" s="14"/>
      <c r="AQ42" s="4"/>
    </row>
    <row r="43" spans="1:43" x14ac:dyDescent="0.2">
      <c r="A43" s="17" t="s">
        <v>39</v>
      </c>
      <c r="P43" s="22">
        <f>P2*5+30</f>
        <v>150</v>
      </c>
      <c r="V43" s="22">
        <f>V2*5+30</f>
        <v>150</v>
      </c>
      <c r="AB43" s="22">
        <f>AB2*5+30</f>
        <v>140</v>
      </c>
      <c r="AH43" s="22">
        <f>AH2*5+30</f>
        <v>140</v>
      </c>
      <c r="AN43" s="22">
        <f>AN2*5+30</f>
        <v>160</v>
      </c>
    </row>
  </sheetData>
  <sheetProtection insertRows="0" deleteRows="0" selectLockedCells="1" sort="0"/>
  <sortState ref="A5:AN32">
    <sortCondition ref="E5:E32"/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2 T5:U32 Z5:AA32 AF5:AG32 AL5:AM32" xr:uid="{AC3A8770-61AC-4886-AEC8-906722976DE9}">
      <formula1>0</formula1>
      <formula2>1</formula2>
    </dataValidation>
    <dataValidation type="decimal" errorStyle="warning" allowBlank="1" showErrorMessage="1" errorTitle="That's a lot of misses" error="It's unusual to miss more than 10" sqref="M5:M32 S5:S32 AE5:AE32 Y5:Y32 AK5:AK32" xr:uid="{B4270873-0BA1-4757-9988-52C384259AA1}">
      <formula1>0</formula1>
      <formula2>10</formula2>
    </dataValidation>
    <dataValidation type="decimal" errorStyle="warning" allowBlank="1" errorTitle="New Max or Min" error="Please verify your data" sqref="AD5:AD32 R5:R32 X5:X32 AJ5:AJ32" xr:uid="{240A6253-9ED8-40E2-924F-1277F8E2F9F3}">
      <formula1>#REF!</formula1>
      <formula2>#REF!</formula2>
    </dataValidation>
    <dataValidation allowBlank="1" showInputMessage="1" sqref="L1 L3:L1048576" xr:uid="{8330D6CB-BCBB-4E8D-9DC5-80209C73925A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topLeftCell="A13" zoomScale="110" zoomScaleNormal="110" workbookViewId="0">
      <selection activeCell="E22" sqref="E22"/>
    </sheetView>
  </sheetViews>
  <sheetFormatPr defaultColWidth="7.85546875" defaultRowHeight="12.75" x14ac:dyDescent="0.2"/>
  <cols>
    <col min="1" max="1" width="23.7109375" style="17" bestFit="1" customWidth="1"/>
    <col min="2" max="2" width="4.7109375" style="17" hidden="1" customWidth="1"/>
    <col min="3" max="3" width="6.28515625" style="17" hidden="1" customWidth="1"/>
    <col min="4" max="4" width="3.42578125" style="18" bestFit="1" customWidth="1"/>
    <col min="5" max="5" width="31.42578125" style="9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customWidth="1"/>
    <col min="40" max="40" width="8.42578125" style="22" bestFit="1" customWidth="1"/>
    <col min="41" max="42" width="4.42578125" style="19" hidden="1" customWidth="1"/>
    <col min="43" max="43" width="3.140625" style="18" hidden="1" customWidth="1"/>
    <col min="44" max="16384" width="7.85546875" style="9"/>
  </cols>
  <sheetData>
    <row r="1" spans="1:43" s="8" customFormat="1" ht="15.75" x14ac:dyDescent="0.2">
      <c r="A1" s="85" t="s">
        <v>0</v>
      </c>
      <c r="B1" s="86"/>
      <c r="C1" s="86"/>
      <c r="D1" s="86"/>
      <c r="E1" s="87"/>
      <c r="F1" s="88" t="s">
        <v>1</v>
      </c>
      <c r="G1" s="89"/>
      <c r="H1" s="89"/>
      <c r="I1" s="89"/>
      <c r="J1" s="89"/>
      <c r="K1" s="90"/>
      <c r="L1" s="79" t="s">
        <v>2</v>
      </c>
      <c r="M1" s="80"/>
      <c r="N1" s="80"/>
      <c r="O1" s="80"/>
      <c r="P1" s="47" t="s">
        <v>3</v>
      </c>
      <c r="Q1" s="7"/>
      <c r="R1" s="79" t="s">
        <v>4</v>
      </c>
      <c r="S1" s="80"/>
      <c r="T1" s="80"/>
      <c r="U1" s="80"/>
      <c r="V1" s="47" t="s">
        <v>3</v>
      </c>
      <c r="W1" s="7"/>
      <c r="X1" s="79" t="s">
        <v>5</v>
      </c>
      <c r="Y1" s="80"/>
      <c r="Z1" s="80"/>
      <c r="AA1" s="80"/>
      <c r="AB1" s="47" t="s">
        <v>3</v>
      </c>
      <c r="AC1" s="7"/>
      <c r="AD1" s="79" t="s">
        <v>6</v>
      </c>
      <c r="AE1" s="80"/>
      <c r="AF1" s="80"/>
      <c r="AG1" s="80"/>
      <c r="AH1" s="47" t="s">
        <v>3</v>
      </c>
      <c r="AI1" s="7"/>
      <c r="AJ1" s="79" t="s">
        <v>7</v>
      </c>
      <c r="AK1" s="80"/>
      <c r="AL1" s="80"/>
      <c r="AM1" s="80"/>
      <c r="AN1" s="47" t="s">
        <v>3</v>
      </c>
      <c r="AO1" s="7"/>
      <c r="AP1" s="7"/>
      <c r="AQ1" s="7"/>
    </row>
    <row r="2" spans="1:43" s="8" customFormat="1" ht="12.75" customHeight="1" thickBot="1" x14ac:dyDescent="0.25">
      <c r="A2" s="81" t="s">
        <v>8</v>
      </c>
      <c r="B2" s="82"/>
      <c r="C2" s="82"/>
      <c r="D2" s="82"/>
      <c r="E2" s="62">
        <v>43359</v>
      </c>
      <c r="F2" s="91"/>
      <c r="G2" s="92"/>
      <c r="H2" s="92"/>
      <c r="I2" s="92"/>
      <c r="J2" s="92"/>
      <c r="K2" s="93"/>
      <c r="L2" s="83" t="s">
        <v>49</v>
      </c>
      <c r="M2" s="84"/>
      <c r="N2" s="84"/>
      <c r="O2" s="84"/>
      <c r="P2" s="48">
        <v>24</v>
      </c>
      <c r="Q2" s="13"/>
      <c r="R2" s="83" t="s">
        <v>50</v>
      </c>
      <c r="S2" s="84"/>
      <c r="T2" s="84"/>
      <c r="U2" s="84"/>
      <c r="V2" s="48">
        <v>24</v>
      </c>
      <c r="W2" s="13"/>
      <c r="X2" s="83" t="s">
        <v>51</v>
      </c>
      <c r="Y2" s="84"/>
      <c r="Z2" s="84"/>
      <c r="AA2" s="84"/>
      <c r="AB2" s="48">
        <v>22</v>
      </c>
      <c r="AC2" s="13"/>
      <c r="AD2" s="83" t="s">
        <v>53</v>
      </c>
      <c r="AE2" s="84"/>
      <c r="AF2" s="84"/>
      <c r="AG2" s="84"/>
      <c r="AH2" s="48">
        <v>22</v>
      </c>
      <c r="AI2" s="13"/>
      <c r="AJ2" s="83" t="s">
        <v>52</v>
      </c>
      <c r="AK2" s="84"/>
      <c r="AL2" s="84"/>
      <c r="AM2" s="84"/>
      <c r="AN2" s="48">
        <v>26</v>
      </c>
      <c r="AO2" s="13"/>
      <c r="AP2" s="13"/>
      <c r="AQ2" s="7"/>
    </row>
    <row r="3" spans="1:43" s="23" customFormat="1" ht="78" customHeight="1" x14ac:dyDescent="0.2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63" t="s">
        <v>14</v>
      </c>
      <c r="G3" s="64" t="s">
        <v>15</v>
      </c>
      <c r="H3" s="64" t="s">
        <v>16</v>
      </c>
      <c r="I3" s="64" t="s">
        <v>17</v>
      </c>
      <c r="J3" s="64" t="s">
        <v>18</v>
      </c>
      <c r="K3" s="65" t="s">
        <v>19</v>
      </c>
      <c r="L3" s="49" t="s">
        <v>20</v>
      </c>
      <c r="M3" s="35" t="s">
        <v>21</v>
      </c>
      <c r="N3" s="35" t="s">
        <v>22</v>
      </c>
      <c r="O3" s="35" t="s">
        <v>23</v>
      </c>
      <c r="P3" s="36" t="s">
        <v>24</v>
      </c>
      <c r="Q3" s="53" t="s">
        <v>25</v>
      </c>
      <c r="R3" s="49" t="s">
        <v>20</v>
      </c>
      <c r="S3" s="35" t="s">
        <v>21</v>
      </c>
      <c r="T3" s="35" t="s">
        <v>22</v>
      </c>
      <c r="U3" s="35" t="s">
        <v>23</v>
      </c>
      <c r="V3" s="36" t="s">
        <v>24</v>
      </c>
      <c r="W3" s="53" t="s">
        <v>25</v>
      </c>
      <c r="X3" s="49" t="s">
        <v>20</v>
      </c>
      <c r="Y3" s="35" t="s">
        <v>21</v>
      </c>
      <c r="Z3" s="35" t="s">
        <v>22</v>
      </c>
      <c r="AA3" s="35" t="s">
        <v>23</v>
      </c>
      <c r="AB3" s="36" t="s">
        <v>24</v>
      </c>
      <c r="AC3" s="53" t="s">
        <v>25</v>
      </c>
      <c r="AD3" s="49" t="s">
        <v>20</v>
      </c>
      <c r="AE3" s="35" t="s">
        <v>21</v>
      </c>
      <c r="AF3" s="35" t="s">
        <v>22</v>
      </c>
      <c r="AG3" s="35" t="s">
        <v>23</v>
      </c>
      <c r="AH3" s="36" t="s">
        <v>24</v>
      </c>
      <c r="AI3" s="53" t="s">
        <v>25</v>
      </c>
      <c r="AJ3" s="49" t="s">
        <v>20</v>
      </c>
      <c r="AK3" s="35" t="s">
        <v>21</v>
      </c>
      <c r="AL3" s="35" t="s">
        <v>22</v>
      </c>
      <c r="AM3" s="35" t="s">
        <v>23</v>
      </c>
      <c r="AN3" s="36" t="s">
        <v>24</v>
      </c>
      <c r="AO3" s="24" t="s">
        <v>25</v>
      </c>
      <c r="AP3" s="24" t="s">
        <v>25</v>
      </c>
      <c r="AQ3" s="24" t="s">
        <v>25</v>
      </c>
    </row>
    <row r="4" spans="1:43" s="28" customFormat="1" x14ac:dyDescent="0.2">
      <c r="A4" s="58" t="s">
        <v>26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27"/>
      <c r="AQ4" s="27"/>
    </row>
    <row r="5" spans="1:43" s="10" customFormat="1" x14ac:dyDescent="0.2">
      <c r="A5" s="61" t="s">
        <v>40</v>
      </c>
      <c r="B5" s="2"/>
      <c r="C5" s="1"/>
      <c r="D5" s="5">
        <v>1</v>
      </c>
      <c r="E5" s="6" t="s">
        <v>48</v>
      </c>
      <c r="F5" s="5"/>
      <c r="G5" s="66">
        <f t="shared" ref="G5:G32" si="0">RANK(K5,K$4:K$33,1)</f>
        <v>17</v>
      </c>
      <c r="H5" s="66">
        <f t="shared" ref="H5:H32" si="1">Q5+W5+AC5+AI5+AO5</f>
        <v>87</v>
      </c>
      <c r="I5" s="66">
        <f t="shared" ref="I5:I32" si="2">IF(M5=0,1,0)+IF(S5=0,1,0)+IF(Y5=0,1,0)+IF(AE5=0,1,0)+IF(AK5=0,1,0)</f>
        <v>0</v>
      </c>
      <c r="J5" s="66">
        <f t="shared" ref="J5:J32" si="3">M5+S5+Y5+AE5+AK5</f>
        <v>12</v>
      </c>
      <c r="K5" s="67">
        <f t="shared" ref="K5:K32" si="4">P5+V5+AB5+AH5+AN5</f>
        <v>364.60999999999996</v>
      </c>
      <c r="L5" s="51">
        <v>75.290000000000006</v>
      </c>
      <c r="M5" s="5">
        <v>4</v>
      </c>
      <c r="N5" s="31"/>
      <c r="O5" s="31">
        <v>0</v>
      </c>
      <c r="P5" s="38">
        <f t="shared" ref="P5:P32" si="5">IF((OR(L5="",L5="DNC")),"",IF(L5="SDQ",P$43,IF(L5="DNF",999,(L5+(5*M5)+(N5*10)-(O5*10)))))</f>
        <v>95.29</v>
      </c>
      <c r="Q5" s="55">
        <f>IF(P5="",Default_Rank_Score,RANK(P5,P$4:P$33,1))</f>
        <v>20</v>
      </c>
      <c r="R5" s="51">
        <v>56.97</v>
      </c>
      <c r="S5" s="5">
        <v>3</v>
      </c>
      <c r="T5" s="31"/>
      <c r="U5" s="31"/>
      <c r="V5" s="38">
        <f t="shared" ref="V5:V32" si="6">IF((OR(R5="",R5="DNC")),"",IF(R5="SDQ",V$43,IF(R5="DNF",999,(R5+(5*S5)+(T5*10)-(U5*5)))))</f>
        <v>71.97</v>
      </c>
      <c r="W5" s="57">
        <f>IF(V5="",Default_Rank_Score,RANK(V5,V$4:V$33,1))</f>
        <v>15</v>
      </c>
      <c r="X5" s="51">
        <v>50.4</v>
      </c>
      <c r="Y5" s="5">
        <v>1</v>
      </c>
      <c r="Z5" s="31"/>
      <c r="AA5" s="31"/>
      <c r="AB5" s="38">
        <f t="shared" ref="AB5:AB32" si="7">IF((OR(X5="",X5="DNC")),"",IF(X5="SDQ",AB$43,IF(X5="DNF",999,(X5+(5*Y5)+(Z5*10)-(AA5*5)))))</f>
        <v>55.4</v>
      </c>
      <c r="AC5" s="57">
        <f>IF(AB5="",Default_Rank_Score,RANK(AB5,AB$4:AB$33,1))</f>
        <v>17</v>
      </c>
      <c r="AD5" s="51">
        <v>56.12</v>
      </c>
      <c r="AE5" s="5">
        <v>3</v>
      </c>
      <c r="AF5" s="31"/>
      <c r="AG5" s="31"/>
      <c r="AH5" s="38">
        <f t="shared" ref="AH5:AH32" si="8">IF((OR(AD5="",AD5="DNC")),"",IF(AD5="SDQ",AH$43,IF(AD5="DNF",999,(AD5+(5*AE5)+(AF5*10)-(AG5*5)))))</f>
        <v>71.12</v>
      </c>
      <c r="AI5" s="57">
        <f>IF(AH5="",Default_Rank_Score,RANK(AH5,AH$4:AH$33,1))</f>
        <v>19</v>
      </c>
      <c r="AJ5" s="51">
        <v>65.83</v>
      </c>
      <c r="AK5" s="5">
        <v>1</v>
      </c>
      <c r="AL5" s="31"/>
      <c r="AM5" s="31"/>
      <c r="AN5" s="38">
        <f t="shared" ref="AN5:AN32" si="9">IF((OR(AJ5="",AJ5="DNC")),"",IF(AJ5="SDQ",AN$43,IF(AJ5="DNF",999,(AJ5+(5*AK5)+(AL5*10)-(AM5*5)))))</f>
        <v>70.83</v>
      </c>
      <c r="AO5" s="11">
        <f>IF(AN5="",Default_Rank_Score,RANK(AN5,AN$4:AN$33,1))</f>
        <v>16</v>
      </c>
      <c r="AP5" s="11" t="e">
        <f>IF(#REF!="",Default_Rank_Score,RANK(#REF!,#REF!,1))</f>
        <v>#REF!</v>
      </c>
      <c r="AQ5" s="11" t="e">
        <f>IF(#REF!="",Default_Rank_Score,RANK(#REF!,#REF!,1))</f>
        <v>#REF!</v>
      </c>
    </row>
    <row r="6" spans="1:43" s="10" customFormat="1" x14ac:dyDescent="0.2">
      <c r="A6" s="61" t="s">
        <v>41</v>
      </c>
      <c r="B6" s="2"/>
      <c r="C6" s="1"/>
      <c r="D6" s="5">
        <v>1</v>
      </c>
      <c r="E6" s="6" t="s">
        <v>54</v>
      </c>
      <c r="F6" s="5"/>
      <c r="G6" s="66">
        <f t="shared" si="0"/>
        <v>11</v>
      </c>
      <c r="H6" s="66">
        <f t="shared" si="1"/>
        <v>54</v>
      </c>
      <c r="I6" s="66">
        <f t="shared" si="2"/>
        <v>0</v>
      </c>
      <c r="J6" s="66">
        <f t="shared" si="3"/>
        <v>11</v>
      </c>
      <c r="K6" s="67">
        <f t="shared" si="4"/>
        <v>270.95</v>
      </c>
      <c r="L6" s="51">
        <v>44.79</v>
      </c>
      <c r="M6" s="5">
        <v>3</v>
      </c>
      <c r="N6" s="31"/>
      <c r="O6" s="31">
        <v>1</v>
      </c>
      <c r="P6" s="38">
        <f t="shared" si="5"/>
        <v>49.79</v>
      </c>
      <c r="Q6" s="55">
        <f>IF(P6="",Default_Rank_Score,RANK(P6,P$4:P$33,1))</f>
        <v>6</v>
      </c>
      <c r="R6" s="51">
        <v>54.35</v>
      </c>
      <c r="S6" s="5">
        <v>3</v>
      </c>
      <c r="T6" s="31"/>
      <c r="U6" s="31"/>
      <c r="V6" s="38">
        <f t="shared" si="6"/>
        <v>69.349999999999994</v>
      </c>
      <c r="W6" s="57">
        <f>IF(V6="",Default_Rank_Score,RANK(V6,V$4:V$33,1))</f>
        <v>14</v>
      </c>
      <c r="X6" s="51">
        <v>33.92</v>
      </c>
      <c r="Y6" s="5">
        <v>1</v>
      </c>
      <c r="Z6" s="31"/>
      <c r="AA6" s="31"/>
      <c r="AB6" s="38">
        <f t="shared" si="7"/>
        <v>38.92</v>
      </c>
      <c r="AC6" s="57">
        <f>IF(AB6="",Default_Rank_Score,RANK(AB6,AB$4:AB$33,1))</f>
        <v>10</v>
      </c>
      <c r="AD6" s="51">
        <v>39.56</v>
      </c>
      <c r="AE6" s="5">
        <v>2</v>
      </c>
      <c r="AF6" s="31"/>
      <c r="AG6" s="31"/>
      <c r="AH6" s="38">
        <f t="shared" si="8"/>
        <v>49.56</v>
      </c>
      <c r="AI6" s="57">
        <f>IF(AH6="",Default_Rank_Score,RANK(AH6,AH$4:AH$33,1))</f>
        <v>10</v>
      </c>
      <c r="AJ6" s="51">
        <v>53.33</v>
      </c>
      <c r="AK6" s="5">
        <v>2</v>
      </c>
      <c r="AL6" s="31"/>
      <c r="AM6" s="31"/>
      <c r="AN6" s="38">
        <f t="shared" si="9"/>
        <v>63.33</v>
      </c>
      <c r="AO6" s="11">
        <f>IF(AN6="",Default_Rank_Score,RANK(AN6,AN$4:AN$33,1))</f>
        <v>14</v>
      </c>
      <c r="AP6" s="11" t="e">
        <f>IF(#REF!="",Default_Rank_Score,RANK(#REF!,#REF!,1))</f>
        <v>#REF!</v>
      </c>
      <c r="AQ6" s="11" t="e">
        <f>IF(#REF!="",Default_Rank_Score,RANK(#REF!,#REF!,1))</f>
        <v>#REF!</v>
      </c>
    </row>
    <row r="7" spans="1:43" s="10" customFormat="1" x14ac:dyDescent="0.2">
      <c r="A7" s="61" t="s">
        <v>42</v>
      </c>
      <c r="B7" s="2"/>
      <c r="C7" s="1"/>
      <c r="D7" s="5">
        <v>1</v>
      </c>
      <c r="E7" s="6" t="s">
        <v>55</v>
      </c>
      <c r="F7" s="5"/>
      <c r="G7" s="66">
        <f t="shared" si="0"/>
        <v>1</v>
      </c>
      <c r="H7" s="66">
        <f t="shared" si="1"/>
        <v>7</v>
      </c>
      <c r="I7" s="66">
        <f t="shared" si="2"/>
        <v>3</v>
      </c>
      <c r="J7" s="66">
        <f t="shared" si="3"/>
        <v>2</v>
      </c>
      <c r="K7" s="67">
        <f t="shared" si="4"/>
        <v>153.98000000000002</v>
      </c>
      <c r="L7" s="51">
        <v>23.88</v>
      </c>
      <c r="M7" s="68">
        <v>1</v>
      </c>
      <c r="N7" s="31"/>
      <c r="O7" s="31">
        <v>0</v>
      </c>
      <c r="P7" s="38">
        <f t="shared" si="5"/>
        <v>28.88</v>
      </c>
      <c r="Q7" s="55">
        <f>IF(P7="",Default_Rank_Score,RANK(P7,P$4:P$33,1))</f>
        <v>1</v>
      </c>
      <c r="R7" s="51">
        <v>36.090000000000003</v>
      </c>
      <c r="S7" s="5">
        <v>1</v>
      </c>
      <c r="T7" s="31"/>
      <c r="U7" s="31"/>
      <c r="V7" s="38">
        <f t="shared" si="6"/>
        <v>41.09</v>
      </c>
      <c r="W7" s="57">
        <f>IF(V7="",Default_Rank_Score,RANK(V7,V$4:V$33,1))</f>
        <v>3</v>
      </c>
      <c r="X7" s="51">
        <v>21.63</v>
      </c>
      <c r="Y7" s="5">
        <v>0</v>
      </c>
      <c r="Z7" s="31"/>
      <c r="AA7" s="31"/>
      <c r="AB7" s="38">
        <f t="shared" si="7"/>
        <v>21.63</v>
      </c>
      <c r="AC7" s="57">
        <f>IF(AB7="",Default_Rank_Score,RANK(AB7,AB$4:AB$33,1))</f>
        <v>1</v>
      </c>
      <c r="AD7" s="51">
        <v>26.96</v>
      </c>
      <c r="AE7" s="5">
        <v>0</v>
      </c>
      <c r="AF7" s="31"/>
      <c r="AG7" s="31"/>
      <c r="AH7" s="38">
        <f t="shared" si="8"/>
        <v>26.96</v>
      </c>
      <c r="AI7" s="57">
        <f>IF(AH7="",Default_Rank_Score,RANK(AH7,AH$4:AH$33,1))</f>
        <v>1</v>
      </c>
      <c r="AJ7" s="51">
        <v>35.42</v>
      </c>
      <c r="AK7" s="5">
        <v>0</v>
      </c>
      <c r="AL7" s="31"/>
      <c r="AM7" s="31"/>
      <c r="AN7" s="38">
        <f t="shared" si="9"/>
        <v>35.42</v>
      </c>
      <c r="AO7" s="11">
        <f>IF(AN7="",Default_Rank_Score,RANK(AN7,AN$4:AN$33,1))</f>
        <v>1</v>
      </c>
      <c r="AP7" s="11" t="e">
        <f>IF(#REF!="",Default_Rank_Score,RANK(#REF!,#REF!,1))</f>
        <v>#REF!</v>
      </c>
      <c r="AQ7" s="11" t="e">
        <f>IF(#REF!="",Default_Rank_Score,RANK(#REF!,#REF!,1))</f>
        <v>#REF!</v>
      </c>
    </row>
    <row r="8" spans="1:43" s="10" customFormat="1" x14ac:dyDescent="0.2">
      <c r="A8" s="61" t="s">
        <v>43</v>
      </c>
      <c r="B8" s="2"/>
      <c r="C8" s="1"/>
      <c r="D8" s="5">
        <v>1</v>
      </c>
      <c r="E8" s="6" t="s">
        <v>55</v>
      </c>
      <c r="F8" s="5"/>
      <c r="G8" s="66">
        <f t="shared" si="0"/>
        <v>14</v>
      </c>
      <c r="H8" s="66">
        <f t="shared" si="1"/>
        <v>79</v>
      </c>
      <c r="I8" s="66">
        <f t="shared" si="2"/>
        <v>1</v>
      </c>
      <c r="J8" s="66">
        <f t="shared" si="3"/>
        <v>9</v>
      </c>
      <c r="K8" s="67">
        <f t="shared" si="4"/>
        <v>348.05</v>
      </c>
      <c r="L8" s="51">
        <v>93</v>
      </c>
      <c r="M8" s="5">
        <v>2</v>
      </c>
      <c r="N8" s="31"/>
      <c r="O8" s="31">
        <v>0</v>
      </c>
      <c r="P8" s="38">
        <f t="shared" si="5"/>
        <v>103</v>
      </c>
      <c r="Q8" s="55">
        <f>IF(P8="",Default_Rank_Score,RANK(P8,P$4:P$33,1))</f>
        <v>21</v>
      </c>
      <c r="R8" s="51">
        <v>63.28</v>
      </c>
      <c r="S8" s="5">
        <v>2</v>
      </c>
      <c r="T8" s="31">
        <v>1</v>
      </c>
      <c r="U8" s="31"/>
      <c r="V8" s="38">
        <f t="shared" si="6"/>
        <v>83.28</v>
      </c>
      <c r="W8" s="57">
        <f>IF(V8="",Default_Rank_Score,RANK(V8,V$4:V$33,1))</f>
        <v>20</v>
      </c>
      <c r="X8" s="51">
        <v>30.88</v>
      </c>
      <c r="Y8" s="68">
        <v>0</v>
      </c>
      <c r="Z8" s="31"/>
      <c r="AA8" s="31"/>
      <c r="AB8" s="38">
        <f t="shared" si="7"/>
        <v>30.88</v>
      </c>
      <c r="AC8" s="57">
        <f>IF(AB8="",Default_Rank_Score,RANK(AB8,AB$4:AB$33,1))</f>
        <v>6</v>
      </c>
      <c r="AD8" s="51">
        <v>55.27</v>
      </c>
      <c r="AE8" s="5">
        <v>2</v>
      </c>
      <c r="AF8" s="31"/>
      <c r="AG8" s="31"/>
      <c r="AH8" s="38">
        <f t="shared" si="8"/>
        <v>65.27000000000001</v>
      </c>
      <c r="AI8" s="57">
        <f>IF(AH8="",Default_Rank_Score,RANK(AH8,AH$4:AH$33,1))</f>
        <v>17</v>
      </c>
      <c r="AJ8" s="51">
        <v>50.62</v>
      </c>
      <c r="AK8" s="5">
        <v>3</v>
      </c>
      <c r="AL8" s="31"/>
      <c r="AM8" s="31"/>
      <c r="AN8" s="38">
        <f t="shared" si="9"/>
        <v>65.62</v>
      </c>
      <c r="AO8" s="11">
        <f>IF(AN8="",Default_Rank_Score,RANK(AN8,AN$4:AN$33,1))</f>
        <v>15</v>
      </c>
      <c r="AP8" s="11" t="e">
        <f>IF(#REF!="",Default_Rank_Score,RANK(#REF!,#REF!,1))</f>
        <v>#REF!</v>
      </c>
      <c r="AQ8" s="11" t="e">
        <f>IF(#REF!="",Default_Rank_Score,RANK(#REF!,#REF!,1))</f>
        <v>#REF!</v>
      </c>
    </row>
    <row r="9" spans="1:43" s="10" customFormat="1" x14ac:dyDescent="0.2">
      <c r="A9" s="61" t="s">
        <v>44</v>
      </c>
      <c r="B9" s="2"/>
      <c r="C9" s="1"/>
      <c r="D9" s="5">
        <v>1</v>
      </c>
      <c r="E9" s="6" t="s">
        <v>56</v>
      </c>
      <c r="F9" s="5"/>
      <c r="G9" s="66">
        <f t="shared" si="0"/>
        <v>7</v>
      </c>
      <c r="H9" s="66">
        <f t="shared" si="1"/>
        <v>35</v>
      </c>
      <c r="I9" s="66">
        <f t="shared" si="2"/>
        <v>3</v>
      </c>
      <c r="J9" s="66">
        <f t="shared" si="3"/>
        <v>3</v>
      </c>
      <c r="K9" s="67">
        <f t="shared" si="4"/>
        <v>226.97</v>
      </c>
      <c r="L9" s="51">
        <v>54.73</v>
      </c>
      <c r="M9" s="5">
        <v>0</v>
      </c>
      <c r="N9" s="31"/>
      <c r="O9" s="31">
        <v>1</v>
      </c>
      <c r="P9" s="38">
        <f t="shared" si="5"/>
        <v>44.73</v>
      </c>
      <c r="Q9" s="55">
        <f>IF(P9="",Default_Rank_Score,RANK(P9,P$4:P$33,1))</f>
        <v>5</v>
      </c>
      <c r="R9" s="51">
        <v>35.21</v>
      </c>
      <c r="S9" s="68">
        <v>1</v>
      </c>
      <c r="T9" s="31"/>
      <c r="U9" s="31"/>
      <c r="V9" s="38">
        <f t="shared" si="6"/>
        <v>40.21</v>
      </c>
      <c r="W9" s="57">
        <f>IF(V9="",Default_Rank_Score,RANK(V9,V$4:V$33,1))</f>
        <v>2</v>
      </c>
      <c r="X9" s="51">
        <v>37.229999999999997</v>
      </c>
      <c r="Y9" s="5">
        <v>0</v>
      </c>
      <c r="Z9" s="31"/>
      <c r="AA9" s="31"/>
      <c r="AB9" s="38">
        <f t="shared" si="7"/>
        <v>37.229999999999997</v>
      </c>
      <c r="AC9" s="57">
        <f>IF(AB9="",Default_Rank_Score,RANK(AB9,AB$4:AB$33,1))</f>
        <v>9</v>
      </c>
      <c r="AD9" s="51">
        <v>35.9</v>
      </c>
      <c r="AE9" s="5">
        <v>2</v>
      </c>
      <c r="AF9" s="31">
        <v>1</v>
      </c>
      <c r="AG9" s="31"/>
      <c r="AH9" s="38">
        <f t="shared" si="8"/>
        <v>55.9</v>
      </c>
      <c r="AI9" s="57">
        <f>IF(AH9="",Default_Rank_Score,RANK(AH9,AH$4:AH$33,1))</f>
        <v>13</v>
      </c>
      <c r="AJ9" s="51">
        <v>48.9</v>
      </c>
      <c r="AK9" s="5">
        <v>0</v>
      </c>
      <c r="AL9" s="31"/>
      <c r="AM9" s="31"/>
      <c r="AN9" s="38">
        <f t="shared" si="9"/>
        <v>48.9</v>
      </c>
      <c r="AO9" s="11">
        <f>IF(AN9="",Default_Rank_Score,RANK(AN9,AN$4:AN$33,1))</f>
        <v>6</v>
      </c>
      <c r="AP9" s="11" t="e">
        <f>IF(#REF!="",Default_Rank_Score,RANK(#REF!,#REF!,1))</f>
        <v>#REF!</v>
      </c>
      <c r="AQ9" s="11" t="e">
        <f>IF(#REF!="",Default_Rank_Score,RANK(#REF!,#REF!,1))</f>
        <v>#REF!</v>
      </c>
    </row>
    <row r="10" spans="1:43" s="10" customFormat="1" x14ac:dyDescent="0.2">
      <c r="A10" s="61" t="s">
        <v>45</v>
      </c>
      <c r="B10" s="2"/>
      <c r="C10" s="1"/>
      <c r="D10" s="5">
        <v>1</v>
      </c>
      <c r="E10" s="6" t="s">
        <v>55</v>
      </c>
      <c r="F10" s="5"/>
      <c r="G10" s="66">
        <f t="shared" si="0"/>
        <v>9</v>
      </c>
      <c r="H10" s="66">
        <f t="shared" si="1"/>
        <v>47</v>
      </c>
      <c r="I10" s="66">
        <f t="shared" si="2"/>
        <v>3</v>
      </c>
      <c r="J10" s="66">
        <f t="shared" si="3"/>
        <v>4</v>
      </c>
      <c r="K10" s="67">
        <f t="shared" si="4"/>
        <v>257.13</v>
      </c>
      <c r="L10" s="51">
        <v>62.78</v>
      </c>
      <c r="M10" s="5">
        <v>0</v>
      </c>
      <c r="N10" s="31"/>
      <c r="O10" s="31">
        <v>1</v>
      </c>
      <c r="P10" s="38">
        <f t="shared" si="5"/>
        <v>52.78</v>
      </c>
      <c r="Q10" s="55">
        <f>IF(P10="",Default_Rank_Score,RANK(P10,P$4:P$33,1))</f>
        <v>7</v>
      </c>
      <c r="R10" s="51">
        <v>54.52</v>
      </c>
      <c r="S10" s="5">
        <v>0</v>
      </c>
      <c r="T10" s="31"/>
      <c r="U10" s="31"/>
      <c r="V10" s="38">
        <f t="shared" si="6"/>
        <v>54.52</v>
      </c>
      <c r="W10" s="57">
        <f>IF(V10="",Default_Rank_Score,RANK(V10,V$4:V$33,1))</f>
        <v>9</v>
      </c>
      <c r="X10" s="51">
        <v>32.82</v>
      </c>
      <c r="Y10" s="5">
        <v>0</v>
      </c>
      <c r="Z10" s="31">
        <v>1</v>
      </c>
      <c r="AA10" s="31"/>
      <c r="AB10" s="38">
        <f t="shared" si="7"/>
        <v>42.82</v>
      </c>
      <c r="AC10" s="57">
        <f>IF(AB10="",Default_Rank_Score,RANK(AB10,AB$4:AB$33,1))</f>
        <v>11</v>
      </c>
      <c r="AD10" s="51">
        <v>37.520000000000003</v>
      </c>
      <c r="AE10" s="5">
        <v>3</v>
      </c>
      <c r="AF10" s="31"/>
      <c r="AG10" s="31"/>
      <c r="AH10" s="38">
        <f t="shared" si="8"/>
        <v>52.52</v>
      </c>
      <c r="AI10" s="57">
        <f>IF(AH10="",Default_Rank_Score,RANK(AH10,AH$4:AH$33,1))</f>
        <v>11</v>
      </c>
      <c r="AJ10" s="51">
        <v>49.49</v>
      </c>
      <c r="AK10" s="5">
        <v>1</v>
      </c>
      <c r="AL10" s="31"/>
      <c r="AM10" s="31"/>
      <c r="AN10" s="38">
        <f t="shared" si="9"/>
        <v>54.49</v>
      </c>
      <c r="AO10" s="11">
        <f>IF(AN10="",Default_Rank_Score,RANK(AN10,AN$4:AN$33,1))</f>
        <v>9</v>
      </c>
      <c r="AP10" s="11" t="e">
        <f>IF(#REF!="",Default_Rank_Score,RANK(#REF!,#REF!,1))</f>
        <v>#REF!</v>
      </c>
      <c r="AQ10" s="11" t="e">
        <f>IF(#REF!="",Default_Rank_Score,RANK(#REF!,#REF!,1))</f>
        <v>#REF!</v>
      </c>
    </row>
    <row r="11" spans="1:43" s="10" customFormat="1" x14ac:dyDescent="0.2">
      <c r="A11" s="61" t="s">
        <v>46</v>
      </c>
      <c r="B11" s="2"/>
      <c r="C11" s="1"/>
      <c r="D11" s="5">
        <v>1</v>
      </c>
      <c r="E11" s="6" t="s">
        <v>56</v>
      </c>
      <c r="F11" s="5"/>
      <c r="G11" s="66">
        <f t="shared" si="0"/>
        <v>16</v>
      </c>
      <c r="H11" s="66">
        <f t="shared" si="1"/>
        <v>92</v>
      </c>
      <c r="I11" s="66">
        <f t="shared" si="2"/>
        <v>0</v>
      </c>
      <c r="J11" s="66">
        <f t="shared" si="3"/>
        <v>10</v>
      </c>
      <c r="K11" s="67">
        <f t="shared" si="4"/>
        <v>364.38000000000005</v>
      </c>
      <c r="L11" s="51">
        <v>76.849999999999994</v>
      </c>
      <c r="M11" s="5">
        <v>2</v>
      </c>
      <c r="N11" s="31">
        <v>1</v>
      </c>
      <c r="O11" s="31">
        <v>1</v>
      </c>
      <c r="P11" s="38">
        <f t="shared" si="5"/>
        <v>86.85</v>
      </c>
      <c r="Q11" s="55">
        <f>IF(P11="",Default_Rank_Score,RANK(P11,P$4:P$33,1))</f>
        <v>18</v>
      </c>
      <c r="R11" s="51">
        <v>68.58</v>
      </c>
      <c r="S11" s="5">
        <v>3</v>
      </c>
      <c r="T11" s="31"/>
      <c r="U11" s="31"/>
      <c r="V11" s="38">
        <f t="shared" si="6"/>
        <v>83.58</v>
      </c>
      <c r="W11" s="57">
        <f>IF(V11="",Default_Rank_Score,RANK(V11,V$4:V$33,1))</f>
        <v>21</v>
      </c>
      <c r="X11" s="51">
        <v>48.74</v>
      </c>
      <c r="Y11" s="68">
        <v>1</v>
      </c>
      <c r="Z11" s="31"/>
      <c r="AA11" s="31"/>
      <c r="AB11" s="38">
        <f t="shared" si="7"/>
        <v>53.74</v>
      </c>
      <c r="AC11" s="57">
        <f>IF(AB11="",Default_Rank_Score,RANK(AB11,AB$4:AB$33,1))</f>
        <v>16</v>
      </c>
      <c r="AD11" s="51">
        <v>51.79</v>
      </c>
      <c r="AE11" s="5">
        <v>2</v>
      </c>
      <c r="AF11" s="31"/>
      <c r="AG11" s="31"/>
      <c r="AH11" s="38">
        <f t="shared" si="8"/>
        <v>61.79</v>
      </c>
      <c r="AI11" s="57">
        <f>IF(AH11="",Default_Rank_Score,RANK(AH11,AH$4:AH$33,1))</f>
        <v>16</v>
      </c>
      <c r="AJ11" s="51">
        <v>68.42</v>
      </c>
      <c r="AK11" s="5">
        <v>2</v>
      </c>
      <c r="AL11" s="31"/>
      <c r="AM11" s="31"/>
      <c r="AN11" s="38">
        <f t="shared" si="9"/>
        <v>78.42</v>
      </c>
      <c r="AO11" s="11">
        <f>IF(AN11="",Default_Rank_Score,RANK(AN11,AN$4:AN$33,1))</f>
        <v>21</v>
      </c>
      <c r="AP11" s="11" t="e">
        <f>IF(#REF!="",Default_Rank_Score,RANK(#REF!,#REF!,1))</f>
        <v>#REF!</v>
      </c>
      <c r="AQ11" s="11" t="e">
        <f>IF(#REF!="",Default_Rank_Score,RANK(#REF!,#REF!,1))</f>
        <v>#REF!</v>
      </c>
    </row>
    <row r="12" spans="1:43" s="10" customFormat="1" x14ac:dyDescent="0.2">
      <c r="A12" s="61" t="s">
        <v>47</v>
      </c>
      <c r="B12" s="2"/>
      <c r="C12" s="1"/>
      <c r="D12" s="5">
        <v>1</v>
      </c>
      <c r="E12" s="6" t="s">
        <v>57</v>
      </c>
      <c r="F12" s="5"/>
      <c r="G12" s="66">
        <f t="shared" si="0"/>
        <v>20</v>
      </c>
      <c r="H12" s="66">
        <f t="shared" si="1"/>
        <v>86</v>
      </c>
      <c r="I12" s="66">
        <f t="shared" si="2"/>
        <v>2</v>
      </c>
      <c r="J12" s="66">
        <f t="shared" si="3"/>
        <v>16</v>
      </c>
      <c r="K12" s="67">
        <f t="shared" si="4"/>
        <v>401.03</v>
      </c>
      <c r="L12" s="51">
        <v>65.25</v>
      </c>
      <c r="M12" s="5">
        <v>0</v>
      </c>
      <c r="N12" s="31">
        <v>1</v>
      </c>
      <c r="O12" s="31">
        <v>1</v>
      </c>
      <c r="P12" s="38">
        <f t="shared" si="5"/>
        <v>65.25</v>
      </c>
      <c r="Q12" s="55">
        <f>IF(P12="",Default_Rank_Score,RANK(P12,P$4:P$33,1))</f>
        <v>10</v>
      </c>
      <c r="R12" s="51">
        <v>89.94</v>
      </c>
      <c r="S12" s="5">
        <v>7</v>
      </c>
      <c r="T12" s="31"/>
      <c r="U12" s="31"/>
      <c r="V12" s="38">
        <f t="shared" si="6"/>
        <v>124.94</v>
      </c>
      <c r="W12" s="57">
        <f>IF(V12="",Default_Rank_Score,RANK(V12,V$4:V$33,1))</f>
        <v>25</v>
      </c>
      <c r="X12" s="51">
        <v>54.93</v>
      </c>
      <c r="Y12" s="5">
        <v>8</v>
      </c>
      <c r="Z12" s="31"/>
      <c r="AA12" s="31"/>
      <c r="AB12" s="38">
        <f t="shared" si="7"/>
        <v>94.93</v>
      </c>
      <c r="AC12" s="57">
        <f>IF(AB12="",Default_Rank_Score,RANK(AB12,AB$4:AB$33,1))</f>
        <v>25</v>
      </c>
      <c r="AD12" s="70">
        <v>52.25</v>
      </c>
      <c r="AE12" s="71">
        <v>1</v>
      </c>
      <c r="AF12" s="69"/>
      <c r="AG12" s="31"/>
      <c r="AH12" s="38">
        <f t="shared" si="8"/>
        <v>57.25</v>
      </c>
      <c r="AI12" s="57">
        <f>IF(AH12="",Default_Rank_Score,RANK(AH12,AH$4:AH$33,1))</f>
        <v>14</v>
      </c>
      <c r="AJ12" s="51">
        <v>58.66</v>
      </c>
      <c r="AK12" s="5">
        <v>0</v>
      </c>
      <c r="AL12" s="31"/>
      <c r="AM12" s="31"/>
      <c r="AN12" s="38">
        <f t="shared" si="9"/>
        <v>58.66</v>
      </c>
      <c r="AO12" s="11">
        <f>IF(AN12="",Default_Rank_Score,RANK(AN12,AN$4:AN$33,1))</f>
        <v>12</v>
      </c>
      <c r="AP12" s="11" t="e">
        <f>IF(#REF!="",Default_Rank_Score,RANK(#REF!,#REF!,1))</f>
        <v>#REF!</v>
      </c>
      <c r="AQ12" s="11" t="e">
        <f>IF(#REF!="",Default_Rank_Score,RANK(#REF!,#REF!,1))</f>
        <v>#REF!</v>
      </c>
    </row>
    <row r="13" spans="1:43" s="10" customFormat="1" x14ac:dyDescent="0.2">
      <c r="A13" s="61" t="s">
        <v>58</v>
      </c>
      <c r="B13" s="2"/>
      <c r="C13" s="1"/>
      <c r="D13" s="5">
        <v>1</v>
      </c>
      <c r="E13" s="6" t="s">
        <v>48</v>
      </c>
      <c r="F13" s="5"/>
      <c r="G13" s="66">
        <f t="shared" si="0"/>
        <v>15</v>
      </c>
      <c r="H13" s="66">
        <f t="shared" si="1"/>
        <v>84</v>
      </c>
      <c r="I13" s="66">
        <f t="shared" si="2"/>
        <v>2</v>
      </c>
      <c r="J13" s="66">
        <f t="shared" si="3"/>
        <v>9</v>
      </c>
      <c r="K13" s="67">
        <f t="shared" si="4"/>
        <v>354.1</v>
      </c>
      <c r="L13" s="51">
        <v>98.41</v>
      </c>
      <c r="M13" s="5">
        <v>3</v>
      </c>
      <c r="N13" s="31"/>
      <c r="O13" s="31">
        <v>1</v>
      </c>
      <c r="P13" s="38">
        <f t="shared" si="5"/>
        <v>103.41</v>
      </c>
      <c r="Q13" s="55">
        <f>IF(P13="",Default_Rank_Score,RANK(P13,P$4:P$33,1))</f>
        <v>22</v>
      </c>
      <c r="R13" s="51">
        <v>52.61</v>
      </c>
      <c r="S13" s="5">
        <v>4</v>
      </c>
      <c r="T13" s="31"/>
      <c r="U13" s="31"/>
      <c r="V13" s="38">
        <f t="shared" si="6"/>
        <v>72.61</v>
      </c>
      <c r="W13" s="57">
        <f>IF(V13="",Default_Rank_Score,RANK(V13,V$4:V$33,1))</f>
        <v>16</v>
      </c>
      <c r="X13" s="51">
        <v>51.79</v>
      </c>
      <c r="Y13" s="68">
        <v>0</v>
      </c>
      <c r="Z13" s="31"/>
      <c r="AA13" s="31"/>
      <c r="AB13" s="38">
        <f t="shared" si="7"/>
        <v>51.79</v>
      </c>
      <c r="AC13" s="57">
        <f>IF(AB13="",Default_Rank_Score,RANK(AB13,AB$4:AB$33,1))</f>
        <v>15</v>
      </c>
      <c r="AD13" s="51">
        <v>57.31</v>
      </c>
      <c r="AE13" s="5">
        <v>2</v>
      </c>
      <c r="AF13" s="31"/>
      <c r="AG13" s="31"/>
      <c r="AH13" s="38">
        <f t="shared" si="8"/>
        <v>67.31</v>
      </c>
      <c r="AI13" s="57">
        <f>IF(AH13="",Default_Rank_Score,RANK(AH13,AH$4:AH$33,1))</f>
        <v>18</v>
      </c>
      <c r="AJ13" s="51">
        <v>58.98</v>
      </c>
      <c r="AK13" s="5">
        <v>0</v>
      </c>
      <c r="AL13" s="31"/>
      <c r="AM13" s="31"/>
      <c r="AN13" s="38">
        <f t="shared" si="9"/>
        <v>58.98</v>
      </c>
      <c r="AO13" s="11">
        <f>IF(AN13="",Default_Rank_Score,RANK(AN13,AN$4:AN$33,1))</f>
        <v>13</v>
      </c>
      <c r="AP13" s="11" t="e">
        <f>IF(#REF!="",Default_Rank_Score,RANK(#REF!,#REF!,1))</f>
        <v>#REF!</v>
      </c>
      <c r="AQ13" s="11" t="e">
        <f>IF(#REF!="",Default_Rank_Score,RANK(#REF!,#REF!,1))</f>
        <v>#REF!</v>
      </c>
    </row>
    <row r="14" spans="1:43" s="10" customFormat="1" x14ac:dyDescent="0.2">
      <c r="A14" s="61" t="s">
        <v>59</v>
      </c>
      <c r="B14" s="2"/>
      <c r="C14" s="1"/>
      <c r="D14" s="5">
        <v>1</v>
      </c>
      <c r="E14" s="6" t="s">
        <v>66</v>
      </c>
      <c r="F14" s="5"/>
      <c r="G14" s="66">
        <f t="shared" si="0"/>
        <v>6</v>
      </c>
      <c r="H14" s="66">
        <f t="shared" si="1"/>
        <v>36</v>
      </c>
      <c r="I14" s="66">
        <f t="shared" si="2"/>
        <v>2</v>
      </c>
      <c r="J14" s="66">
        <f t="shared" si="3"/>
        <v>5</v>
      </c>
      <c r="K14" s="67">
        <f t="shared" si="4"/>
        <v>224.46</v>
      </c>
      <c r="L14" s="51">
        <v>43.97</v>
      </c>
      <c r="M14" s="5">
        <v>1</v>
      </c>
      <c r="N14" s="31"/>
      <c r="O14" s="31">
        <v>1</v>
      </c>
      <c r="P14" s="38">
        <f t="shared" si="5"/>
        <v>38.97</v>
      </c>
      <c r="Q14" s="55">
        <f>IF(P14="",Default_Rank_Score,RANK(P14,P$4:P$33,1))</f>
        <v>4</v>
      </c>
      <c r="R14" s="51">
        <v>44.66</v>
      </c>
      <c r="S14" s="68">
        <v>0</v>
      </c>
      <c r="T14" s="31"/>
      <c r="U14" s="31"/>
      <c r="V14" s="38">
        <f t="shared" si="6"/>
        <v>44.66</v>
      </c>
      <c r="W14" s="57">
        <f>IF(V14="",Default_Rank_Score,RANK(V14,V$4:V$33,1))</f>
        <v>5</v>
      </c>
      <c r="X14" s="51">
        <v>36.35</v>
      </c>
      <c r="Y14" s="5">
        <v>0</v>
      </c>
      <c r="Z14" s="31"/>
      <c r="AA14" s="31"/>
      <c r="AB14" s="38">
        <f t="shared" si="7"/>
        <v>36.35</v>
      </c>
      <c r="AC14" s="57">
        <f>IF(AB14="",Default_Rank_Score,RANK(AB14,AB$4:AB$33,1))</f>
        <v>8</v>
      </c>
      <c r="AD14" s="51">
        <v>33.96</v>
      </c>
      <c r="AE14" s="5">
        <v>2</v>
      </c>
      <c r="AF14" s="31">
        <v>1</v>
      </c>
      <c r="AG14" s="31"/>
      <c r="AH14" s="38">
        <f t="shared" si="8"/>
        <v>53.96</v>
      </c>
      <c r="AI14" s="57">
        <f>IF(AH14="",Default_Rank_Score,RANK(AH14,AH$4:AH$33,1))</f>
        <v>12</v>
      </c>
      <c r="AJ14" s="51">
        <v>40.520000000000003</v>
      </c>
      <c r="AK14" s="5">
        <v>2</v>
      </c>
      <c r="AL14" s="31"/>
      <c r="AM14" s="31"/>
      <c r="AN14" s="38">
        <f t="shared" si="9"/>
        <v>50.52</v>
      </c>
      <c r="AO14" s="11">
        <f>IF(AN14="",Default_Rank_Score,RANK(AN14,AN$4:AN$33,1))</f>
        <v>7</v>
      </c>
      <c r="AP14" s="11" t="e">
        <f>IF(#REF!="",Default_Rank_Score,RANK(#REF!,#REF!,1))</f>
        <v>#REF!</v>
      </c>
      <c r="AQ14" s="11" t="e">
        <f>IF(#REF!="",Default_Rank_Score,RANK(#REF!,#REF!,1))</f>
        <v>#REF!</v>
      </c>
    </row>
    <row r="15" spans="1:43" s="10" customFormat="1" x14ac:dyDescent="0.2">
      <c r="A15" s="61" t="s">
        <v>60</v>
      </c>
      <c r="B15" s="2"/>
      <c r="C15" s="1"/>
      <c r="D15" s="5">
        <v>1</v>
      </c>
      <c r="E15" s="6" t="s">
        <v>67</v>
      </c>
      <c r="F15" s="5"/>
      <c r="G15" s="66">
        <f t="shared" si="0"/>
        <v>28</v>
      </c>
      <c r="H15" s="66">
        <f t="shared" si="1"/>
        <v>123</v>
      </c>
      <c r="I15" s="66">
        <f t="shared" si="2"/>
        <v>0</v>
      </c>
      <c r="J15" s="66">
        <f t="shared" si="3"/>
        <v>78</v>
      </c>
      <c r="K15" s="67">
        <f t="shared" si="4"/>
        <v>3174.24</v>
      </c>
      <c r="L15" s="51">
        <v>82.5</v>
      </c>
      <c r="M15" s="5">
        <v>4</v>
      </c>
      <c r="N15" s="31"/>
      <c r="O15" s="31">
        <v>1</v>
      </c>
      <c r="P15" s="38">
        <f t="shared" si="5"/>
        <v>92.5</v>
      </c>
      <c r="Q15" s="55">
        <f>IF(P15="",Default_Rank_Score,RANK(P15,P$4:P$33,1))</f>
        <v>19</v>
      </c>
      <c r="R15" s="51">
        <v>64.739999999999995</v>
      </c>
      <c r="S15" s="5">
        <v>4</v>
      </c>
      <c r="T15" s="31"/>
      <c r="U15" s="31"/>
      <c r="V15" s="38">
        <f t="shared" si="6"/>
        <v>84.74</v>
      </c>
      <c r="W15" s="57">
        <f>IF(V15="",Default_Rank_Score,RANK(V15,V$4:V$33,1))</f>
        <v>22</v>
      </c>
      <c r="X15" s="72" t="s">
        <v>69</v>
      </c>
      <c r="Y15" s="5">
        <v>22</v>
      </c>
      <c r="Z15" s="31"/>
      <c r="AA15" s="31"/>
      <c r="AB15" s="38">
        <f t="shared" si="7"/>
        <v>999</v>
      </c>
      <c r="AC15" s="57">
        <f>IF(AB15="",Default_Rank_Score,RANK(AB15,AB$4:AB$33,1))</f>
        <v>28</v>
      </c>
      <c r="AD15" s="72" t="s">
        <v>69</v>
      </c>
      <c r="AE15" s="5">
        <v>22</v>
      </c>
      <c r="AF15" s="31"/>
      <c r="AG15" s="31"/>
      <c r="AH15" s="38">
        <f t="shared" si="8"/>
        <v>999</v>
      </c>
      <c r="AI15" s="57">
        <f>IF(AH15="",Default_Rank_Score,RANK(AH15,AH$4:AH$33,1))</f>
        <v>27</v>
      </c>
      <c r="AJ15" s="72" t="s">
        <v>69</v>
      </c>
      <c r="AK15" s="5">
        <v>26</v>
      </c>
      <c r="AL15" s="31"/>
      <c r="AM15" s="31"/>
      <c r="AN15" s="38">
        <f t="shared" si="9"/>
        <v>999</v>
      </c>
      <c r="AO15" s="11">
        <f>IF(AN15="",Default_Rank_Score,RANK(AN15,AN$4:AN$33,1))</f>
        <v>27</v>
      </c>
      <c r="AP15" s="11" t="e">
        <f>IF(#REF!="",Default_Rank_Score,RANK(#REF!,#REF!,1))</f>
        <v>#REF!</v>
      </c>
      <c r="AQ15" s="11" t="e">
        <f>IF(#REF!="",Default_Rank_Score,RANK(#REF!,#REF!,1))</f>
        <v>#REF!</v>
      </c>
    </row>
    <row r="16" spans="1:43" s="10" customFormat="1" x14ac:dyDescent="0.2">
      <c r="A16" s="61" t="s">
        <v>61</v>
      </c>
      <c r="B16" s="2"/>
      <c r="C16" s="1"/>
      <c r="D16" s="5">
        <v>1</v>
      </c>
      <c r="E16" s="6" t="s">
        <v>55</v>
      </c>
      <c r="F16" s="5"/>
      <c r="G16" s="66">
        <f t="shared" si="0"/>
        <v>3</v>
      </c>
      <c r="H16" s="66">
        <f t="shared" si="1"/>
        <v>19</v>
      </c>
      <c r="I16" s="66">
        <f t="shared" si="2"/>
        <v>5</v>
      </c>
      <c r="J16" s="66">
        <f t="shared" si="3"/>
        <v>0</v>
      </c>
      <c r="K16" s="67">
        <f t="shared" si="4"/>
        <v>202.32999999999998</v>
      </c>
      <c r="L16" s="51">
        <v>72.900000000000006</v>
      </c>
      <c r="M16" s="5">
        <v>0</v>
      </c>
      <c r="N16" s="31"/>
      <c r="O16" s="31">
        <v>1</v>
      </c>
      <c r="P16" s="38">
        <f t="shared" si="5"/>
        <v>62.900000000000006</v>
      </c>
      <c r="Q16" s="55">
        <f>IF(P16="",Default_Rank_Score,RANK(P16,P$4:P$33,1))</f>
        <v>9</v>
      </c>
      <c r="R16" s="51">
        <v>38.83</v>
      </c>
      <c r="S16" s="5">
        <v>0</v>
      </c>
      <c r="T16" s="31"/>
      <c r="U16" s="31"/>
      <c r="V16" s="38">
        <f t="shared" si="6"/>
        <v>38.83</v>
      </c>
      <c r="W16" s="57">
        <f>IF(V16="",Default_Rank_Score,RANK(V16,V$4:V$33,1))</f>
        <v>1</v>
      </c>
      <c r="X16" s="51">
        <v>26.82</v>
      </c>
      <c r="Y16" s="5">
        <v>0</v>
      </c>
      <c r="Z16" s="31"/>
      <c r="AA16" s="31"/>
      <c r="AB16" s="38">
        <f t="shared" si="7"/>
        <v>26.82</v>
      </c>
      <c r="AC16" s="57">
        <f>IF(AB16="",Default_Rank_Score,RANK(AB16,AB$4:AB$33,1))</f>
        <v>3</v>
      </c>
      <c r="AD16" s="51">
        <v>32.83</v>
      </c>
      <c r="AE16" s="68">
        <v>0</v>
      </c>
      <c r="AF16" s="31"/>
      <c r="AG16" s="31"/>
      <c r="AH16" s="38">
        <f t="shared" si="8"/>
        <v>32.83</v>
      </c>
      <c r="AI16" s="57">
        <f>IF(AH16="",Default_Rank_Score,RANK(AH16,AH$4:AH$33,1))</f>
        <v>3</v>
      </c>
      <c r="AJ16" s="51">
        <v>40.950000000000003</v>
      </c>
      <c r="AK16" s="5">
        <v>0</v>
      </c>
      <c r="AL16" s="31"/>
      <c r="AM16" s="31"/>
      <c r="AN16" s="38">
        <f t="shared" si="9"/>
        <v>40.950000000000003</v>
      </c>
      <c r="AO16" s="11">
        <f>IF(AN16="",Default_Rank_Score,RANK(AN16,AN$4:AN$33,1))</f>
        <v>3</v>
      </c>
      <c r="AP16" s="11" t="e">
        <f>IF(#REF!="",Default_Rank_Score,RANK(#REF!,#REF!,1))</f>
        <v>#REF!</v>
      </c>
      <c r="AQ16" s="11" t="e">
        <f>IF(#REF!="",Default_Rank_Score,RANK(#REF!,#REF!,1))</f>
        <v>#REF!</v>
      </c>
    </row>
    <row r="17" spans="1:43" s="10" customFormat="1" x14ac:dyDescent="0.2">
      <c r="A17" s="61" t="s">
        <v>62</v>
      </c>
      <c r="B17" s="2"/>
      <c r="C17" s="1"/>
      <c r="D17" s="5">
        <v>1</v>
      </c>
      <c r="E17" s="6" t="s">
        <v>68</v>
      </c>
      <c r="F17" s="5"/>
      <c r="G17" s="66">
        <f t="shared" si="0"/>
        <v>27</v>
      </c>
      <c r="H17" s="66">
        <f t="shared" si="1"/>
        <v>134</v>
      </c>
      <c r="I17" s="66">
        <f t="shared" si="2"/>
        <v>0</v>
      </c>
      <c r="J17" s="66">
        <f t="shared" si="3"/>
        <v>62</v>
      </c>
      <c r="K17" s="67">
        <f t="shared" si="4"/>
        <v>2490.5100000000002</v>
      </c>
      <c r="L17" s="51">
        <v>207.66</v>
      </c>
      <c r="M17" s="5">
        <v>3</v>
      </c>
      <c r="N17" s="31"/>
      <c r="O17" s="31">
        <v>1</v>
      </c>
      <c r="P17" s="38">
        <f t="shared" si="5"/>
        <v>212.66</v>
      </c>
      <c r="Q17" s="55">
        <f>IF(P17="",Default_Rank_Score,RANK(P17,P$4:P$33,1))</f>
        <v>28</v>
      </c>
      <c r="R17" s="51">
        <v>112.11</v>
      </c>
      <c r="S17" s="5">
        <v>3</v>
      </c>
      <c r="T17" s="31">
        <v>1</v>
      </c>
      <c r="U17" s="31"/>
      <c r="V17" s="38">
        <f t="shared" si="6"/>
        <v>137.11000000000001</v>
      </c>
      <c r="W17" s="57">
        <f>IF(V17="",Default_Rank_Score,RANK(V17,V$4:V$33,1))</f>
        <v>26</v>
      </c>
      <c r="X17" s="51">
        <v>102.74</v>
      </c>
      <c r="Y17" s="5">
        <v>8</v>
      </c>
      <c r="Z17" s="31"/>
      <c r="AA17" s="31"/>
      <c r="AB17" s="38">
        <f t="shared" si="7"/>
        <v>142.74</v>
      </c>
      <c r="AC17" s="57">
        <f>IF(AB17="",Default_Rank_Score,RANK(AB17,AB$4:AB$33,1))</f>
        <v>26</v>
      </c>
      <c r="AD17" s="72" t="s">
        <v>69</v>
      </c>
      <c r="AE17" s="5">
        <v>22</v>
      </c>
      <c r="AF17" s="31"/>
      <c r="AG17" s="31"/>
      <c r="AH17" s="38">
        <f t="shared" si="8"/>
        <v>999</v>
      </c>
      <c r="AI17" s="57">
        <f>IF(AH17="",Default_Rank_Score,RANK(AH17,AH$4:AH$33,1))</f>
        <v>27</v>
      </c>
      <c r="AJ17" s="72" t="s">
        <v>69</v>
      </c>
      <c r="AK17" s="5">
        <v>26</v>
      </c>
      <c r="AL17" s="31"/>
      <c r="AM17" s="31"/>
      <c r="AN17" s="38">
        <f t="shared" si="9"/>
        <v>999</v>
      </c>
      <c r="AO17" s="11">
        <f>IF(AN17="",Default_Rank_Score,RANK(AN17,AN$4:AN$33,1))</f>
        <v>27</v>
      </c>
      <c r="AP17" s="11" t="e">
        <f>IF(#REF!="",Default_Rank_Score,RANK(#REF!,#REF!,1))</f>
        <v>#REF!</v>
      </c>
      <c r="AQ17" s="11" t="e">
        <f>IF(#REF!="",Default_Rank_Score,RANK(#REF!,#REF!,1))</f>
        <v>#REF!</v>
      </c>
    </row>
    <row r="18" spans="1:43" s="10" customFormat="1" x14ac:dyDescent="0.2">
      <c r="A18" s="61" t="s">
        <v>63</v>
      </c>
      <c r="B18" s="2"/>
      <c r="C18" s="1"/>
      <c r="D18" s="5">
        <v>1</v>
      </c>
      <c r="E18" s="6" t="s">
        <v>66</v>
      </c>
      <c r="F18" s="5"/>
      <c r="G18" s="66">
        <f t="shared" si="0"/>
        <v>2</v>
      </c>
      <c r="H18" s="66">
        <f t="shared" si="1"/>
        <v>21</v>
      </c>
      <c r="I18" s="66">
        <f t="shared" si="2"/>
        <v>3</v>
      </c>
      <c r="J18" s="66">
        <f t="shared" si="3"/>
        <v>3</v>
      </c>
      <c r="K18" s="67">
        <f t="shared" si="4"/>
        <v>185.15000000000003</v>
      </c>
      <c r="L18" s="51">
        <v>40.21</v>
      </c>
      <c r="M18" s="5">
        <v>0</v>
      </c>
      <c r="N18" s="31"/>
      <c r="O18" s="31">
        <v>1</v>
      </c>
      <c r="P18" s="38">
        <f t="shared" si="5"/>
        <v>30.21</v>
      </c>
      <c r="Q18" s="55">
        <f>IF(P18="",Default_Rank_Score,RANK(P18,P$4:P$33,1))</f>
        <v>2</v>
      </c>
      <c r="R18" s="51">
        <v>49.75</v>
      </c>
      <c r="S18" s="5">
        <v>2</v>
      </c>
      <c r="T18" s="31"/>
      <c r="U18" s="31"/>
      <c r="V18" s="38">
        <f t="shared" si="6"/>
        <v>59.75</v>
      </c>
      <c r="W18" s="57">
        <f>IF(V18="",Default_Rank_Score,RANK(V18,V$4:V$33,1))</f>
        <v>10</v>
      </c>
      <c r="X18" s="51">
        <v>24.21</v>
      </c>
      <c r="Y18" s="5">
        <v>0</v>
      </c>
      <c r="Z18" s="31"/>
      <c r="AA18" s="31"/>
      <c r="AB18" s="38">
        <f t="shared" si="7"/>
        <v>24.21</v>
      </c>
      <c r="AC18" s="57">
        <f>IF(AB18="",Default_Rank_Score,RANK(AB18,AB$4:AB$33,1))</f>
        <v>2</v>
      </c>
      <c r="AD18" s="51">
        <v>29.73</v>
      </c>
      <c r="AE18" s="5">
        <v>1</v>
      </c>
      <c r="AF18" s="31"/>
      <c r="AG18" s="31"/>
      <c r="AH18" s="38">
        <f t="shared" si="8"/>
        <v>34.730000000000004</v>
      </c>
      <c r="AI18" s="57">
        <f>IF(AH18="",Default_Rank_Score,RANK(AH18,AH$4:AH$33,1))</f>
        <v>5</v>
      </c>
      <c r="AJ18" s="51">
        <v>36.25</v>
      </c>
      <c r="AK18" s="5">
        <v>0</v>
      </c>
      <c r="AL18" s="31"/>
      <c r="AM18" s="31"/>
      <c r="AN18" s="38">
        <f t="shared" si="9"/>
        <v>36.25</v>
      </c>
      <c r="AO18" s="11">
        <f>IF(AN18="",Default_Rank_Score,RANK(AN18,AN$4:AN$33,1))</f>
        <v>2</v>
      </c>
      <c r="AP18" s="11" t="e">
        <f>IF(#REF!="",Default_Rank_Score,RANK(#REF!,#REF!,1))</f>
        <v>#REF!</v>
      </c>
      <c r="AQ18" s="11" t="e">
        <f>IF(#REF!="",Default_Rank_Score,RANK(#REF!,#REF!,1))</f>
        <v>#REF!</v>
      </c>
    </row>
    <row r="19" spans="1:43" s="10" customFormat="1" x14ac:dyDescent="0.2">
      <c r="A19" s="61" t="s">
        <v>64</v>
      </c>
      <c r="B19" s="2"/>
      <c r="C19" s="1"/>
      <c r="D19" s="5">
        <v>1</v>
      </c>
      <c r="E19" s="6" t="s">
        <v>55</v>
      </c>
      <c r="F19" s="5"/>
      <c r="G19" s="66">
        <f t="shared" si="0"/>
        <v>10</v>
      </c>
      <c r="H19" s="66">
        <f t="shared" si="1"/>
        <v>48</v>
      </c>
      <c r="I19" s="66">
        <f t="shared" si="2"/>
        <v>0</v>
      </c>
      <c r="J19" s="66">
        <f t="shared" si="3"/>
        <v>13</v>
      </c>
      <c r="K19" s="67">
        <f t="shared" si="4"/>
        <v>261.38</v>
      </c>
      <c r="L19" s="51">
        <v>62.53</v>
      </c>
      <c r="M19" s="68">
        <v>3</v>
      </c>
      <c r="N19" s="31"/>
      <c r="O19" s="31">
        <v>0</v>
      </c>
      <c r="P19" s="38">
        <f t="shared" si="5"/>
        <v>77.53</v>
      </c>
      <c r="Q19" s="55">
        <f>IF(P19="",Default_Rank_Score,RANK(P19,P$4:P$33,1))</f>
        <v>16</v>
      </c>
      <c r="R19" s="51">
        <v>44.01</v>
      </c>
      <c r="S19" s="5">
        <v>2</v>
      </c>
      <c r="T19" s="31"/>
      <c r="U19" s="31"/>
      <c r="V19" s="38">
        <f t="shared" si="6"/>
        <v>54.01</v>
      </c>
      <c r="W19" s="57">
        <f>IF(V19="",Default_Rank_Score,RANK(V19,V$4:V$33,1))</f>
        <v>8</v>
      </c>
      <c r="X19" s="51">
        <v>23.19</v>
      </c>
      <c r="Y19" s="5">
        <v>1</v>
      </c>
      <c r="Z19" s="31"/>
      <c r="AA19" s="31"/>
      <c r="AB19" s="38">
        <f t="shared" si="7"/>
        <v>28.19</v>
      </c>
      <c r="AC19" s="57">
        <f>IF(AB19="",Default_Rank_Score,RANK(AB19,AB$4:AB$33,1))</f>
        <v>5</v>
      </c>
      <c r="AD19" s="51">
        <v>33.46</v>
      </c>
      <c r="AE19" s="5">
        <v>2</v>
      </c>
      <c r="AF19" s="31"/>
      <c r="AG19" s="31"/>
      <c r="AH19" s="38">
        <f t="shared" si="8"/>
        <v>43.46</v>
      </c>
      <c r="AI19" s="57">
        <f>IF(AH19="",Default_Rank_Score,RANK(AH19,AH$4:AH$33,1))</f>
        <v>8</v>
      </c>
      <c r="AJ19" s="51">
        <v>33.19</v>
      </c>
      <c r="AK19" s="5">
        <v>5</v>
      </c>
      <c r="AL19" s="31"/>
      <c r="AM19" s="31"/>
      <c r="AN19" s="38">
        <f t="shared" si="9"/>
        <v>58.19</v>
      </c>
      <c r="AO19" s="11">
        <f>IF(AN19="",Default_Rank_Score,RANK(AN19,AN$4:AN$33,1))</f>
        <v>11</v>
      </c>
      <c r="AP19" s="11" t="e">
        <f>IF(#REF!="",Default_Rank_Score,RANK(#REF!,#REF!,1))</f>
        <v>#REF!</v>
      </c>
      <c r="AQ19" s="11" t="e">
        <f>IF(#REF!="",Default_Rank_Score,RANK(#REF!,#REF!,1))</f>
        <v>#REF!</v>
      </c>
    </row>
    <row r="20" spans="1:43" s="10" customFormat="1" x14ac:dyDescent="0.2">
      <c r="A20" s="61" t="s">
        <v>65</v>
      </c>
      <c r="B20" s="2"/>
      <c r="C20" s="1"/>
      <c r="D20" s="5">
        <v>1</v>
      </c>
      <c r="E20" s="6" t="s">
        <v>48</v>
      </c>
      <c r="F20" s="5"/>
      <c r="G20" s="66">
        <f t="shared" si="0"/>
        <v>21</v>
      </c>
      <c r="H20" s="66">
        <f t="shared" si="1"/>
        <v>103</v>
      </c>
      <c r="I20" s="66">
        <f t="shared" si="2"/>
        <v>2</v>
      </c>
      <c r="J20" s="66">
        <f t="shared" si="3"/>
        <v>9</v>
      </c>
      <c r="K20" s="67">
        <f t="shared" si="4"/>
        <v>403.31</v>
      </c>
      <c r="L20" s="51">
        <v>83.47</v>
      </c>
      <c r="M20" s="5">
        <v>5</v>
      </c>
      <c r="N20" s="31"/>
      <c r="O20" s="31">
        <v>0</v>
      </c>
      <c r="P20" s="38">
        <f t="shared" si="5"/>
        <v>108.47</v>
      </c>
      <c r="Q20" s="55">
        <f>IF(P20="",Default_Rank_Score,RANK(P20,P$4:P$33,1))</f>
        <v>23</v>
      </c>
      <c r="R20" s="51">
        <v>61.36</v>
      </c>
      <c r="S20" s="5">
        <v>3</v>
      </c>
      <c r="T20" s="31">
        <v>1</v>
      </c>
      <c r="U20" s="31"/>
      <c r="V20" s="38">
        <f t="shared" si="6"/>
        <v>86.36</v>
      </c>
      <c r="W20" s="57">
        <f>IF(V20="",Default_Rank_Score,RANK(V20,V$4:V$33,1))</f>
        <v>23</v>
      </c>
      <c r="X20" s="51">
        <v>56.55</v>
      </c>
      <c r="Y20" s="5">
        <v>0</v>
      </c>
      <c r="Z20" s="31"/>
      <c r="AA20" s="31"/>
      <c r="AB20" s="38">
        <f t="shared" si="7"/>
        <v>56.55</v>
      </c>
      <c r="AC20" s="57">
        <f>IF(AB20="",Default_Rank_Score,RANK(AB20,AB$4:AB$33,1))</f>
        <v>20</v>
      </c>
      <c r="AD20" s="51">
        <v>59.47</v>
      </c>
      <c r="AE20" s="68">
        <v>0</v>
      </c>
      <c r="AF20" s="31"/>
      <c r="AG20" s="31"/>
      <c r="AH20" s="38">
        <f t="shared" si="8"/>
        <v>59.47</v>
      </c>
      <c r="AI20" s="57">
        <f>IF(AH20="",Default_Rank_Score,RANK(AH20,AH$4:AH$33,1))</f>
        <v>15</v>
      </c>
      <c r="AJ20" s="51">
        <v>87.46</v>
      </c>
      <c r="AK20" s="5">
        <v>1</v>
      </c>
      <c r="AL20" s="31"/>
      <c r="AM20" s="31"/>
      <c r="AN20" s="38">
        <f t="shared" si="9"/>
        <v>92.46</v>
      </c>
      <c r="AO20" s="11">
        <f>IF(AN20="",Default_Rank_Score,RANK(AN20,AN$4:AN$33,1))</f>
        <v>22</v>
      </c>
      <c r="AP20" s="11" t="e">
        <f>IF(#REF!="",Default_Rank_Score,RANK(#REF!,#REF!,1))</f>
        <v>#REF!</v>
      </c>
      <c r="AQ20" s="11" t="e">
        <f>IF(#REF!="",Default_Rank_Score,RANK(#REF!,#REF!,1))</f>
        <v>#REF!</v>
      </c>
    </row>
    <row r="21" spans="1:43" s="10" customFormat="1" x14ac:dyDescent="0.2">
      <c r="A21" s="61" t="s">
        <v>70</v>
      </c>
      <c r="B21" s="2"/>
      <c r="C21" s="1"/>
      <c r="D21" s="5">
        <v>2</v>
      </c>
      <c r="E21" s="6" t="s">
        <v>55</v>
      </c>
      <c r="F21" s="5"/>
      <c r="G21" s="66">
        <f t="shared" si="0"/>
        <v>18</v>
      </c>
      <c r="H21" s="66">
        <f t="shared" si="1"/>
        <v>90</v>
      </c>
      <c r="I21" s="66">
        <f t="shared" si="2"/>
        <v>5</v>
      </c>
      <c r="J21" s="66">
        <f t="shared" si="3"/>
        <v>0</v>
      </c>
      <c r="K21" s="67">
        <f t="shared" si="4"/>
        <v>365.01</v>
      </c>
      <c r="L21" s="51">
        <v>80.459999999999994</v>
      </c>
      <c r="M21" s="5">
        <v>0</v>
      </c>
      <c r="N21" s="31"/>
      <c r="O21" s="31">
        <v>1</v>
      </c>
      <c r="P21" s="38">
        <f t="shared" si="5"/>
        <v>70.459999999999994</v>
      </c>
      <c r="Q21" s="55">
        <f>IF(P21="",Default_Rank_Score,RANK(P21,P$4:P$33,1))</f>
        <v>13</v>
      </c>
      <c r="R21" s="51">
        <v>63.33</v>
      </c>
      <c r="S21" s="5">
        <v>0</v>
      </c>
      <c r="T21" s="31">
        <v>1</v>
      </c>
      <c r="U21" s="31"/>
      <c r="V21" s="38">
        <f t="shared" si="6"/>
        <v>73.33</v>
      </c>
      <c r="W21" s="57">
        <f>IF(V21="",Default_Rank_Score,RANK(V21,V$4:V$33,1))</f>
        <v>17</v>
      </c>
      <c r="X21" s="51">
        <v>56.36</v>
      </c>
      <c r="Y21" s="5">
        <v>0</v>
      </c>
      <c r="Z21" s="31"/>
      <c r="AA21" s="31"/>
      <c r="AB21" s="38">
        <f t="shared" si="7"/>
        <v>56.36</v>
      </c>
      <c r="AC21" s="57">
        <f>IF(AB21="",Default_Rank_Score,RANK(AB21,AB$4:AB$33,1))</f>
        <v>19</v>
      </c>
      <c r="AD21" s="51">
        <v>77.73</v>
      </c>
      <c r="AE21" s="5">
        <v>0</v>
      </c>
      <c r="AF21" s="31">
        <v>1</v>
      </c>
      <c r="AG21" s="31"/>
      <c r="AH21" s="38">
        <f t="shared" si="8"/>
        <v>87.73</v>
      </c>
      <c r="AI21" s="57">
        <f>IF(AH21="",Default_Rank_Score,RANK(AH21,AH$4:AH$33,1))</f>
        <v>21</v>
      </c>
      <c r="AJ21" s="51">
        <v>77.13</v>
      </c>
      <c r="AK21" s="5">
        <v>0</v>
      </c>
      <c r="AL21" s="31"/>
      <c r="AM21" s="31"/>
      <c r="AN21" s="38">
        <f t="shared" si="9"/>
        <v>77.13</v>
      </c>
      <c r="AO21" s="11">
        <f>IF(AN21="",Default_Rank_Score,RANK(AN21,AN$4:AN$33,1))</f>
        <v>20</v>
      </c>
      <c r="AP21" s="11" t="e">
        <f>IF(#REF!="",Default_Rank_Score,RANK(#REF!,#REF!,1))</f>
        <v>#REF!</v>
      </c>
      <c r="AQ21" s="11" t="e">
        <f>IF(#REF!="",Default_Rank_Score,RANK(#REF!,#REF!,1))</f>
        <v>#REF!</v>
      </c>
    </row>
    <row r="22" spans="1:43" s="10" customFormat="1" x14ac:dyDescent="0.2">
      <c r="A22" s="61" t="s">
        <v>71</v>
      </c>
      <c r="B22" s="2"/>
      <c r="C22" s="1"/>
      <c r="D22" s="5">
        <v>2</v>
      </c>
      <c r="E22" s="6" t="s">
        <v>78</v>
      </c>
      <c r="F22" s="5"/>
      <c r="G22" s="66">
        <f t="shared" si="0"/>
        <v>23</v>
      </c>
      <c r="H22" s="66">
        <f t="shared" si="1"/>
        <v>106</v>
      </c>
      <c r="I22" s="66">
        <f t="shared" si="2"/>
        <v>3</v>
      </c>
      <c r="J22" s="66">
        <f t="shared" si="3"/>
        <v>12</v>
      </c>
      <c r="K22" s="67">
        <f t="shared" si="4"/>
        <v>476.21000000000004</v>
      </c>
      <c r="L22" s="51">
        <v>91.19</v>
      </c>
      <c r="M22" s="5">
        <v>0</v>
      </c>
      <c r="N22" s="31"/>
      <c r="O22" s="31">
        <v>1</v>
      </c>
      <c r="P22" s="38">
        <f t="shared" si="5"/>
        <v>81.19</v>
      </c>
      <c r="Q22" s="55">
        <f>IF(P22="",Default_Rank_Score,RANK(P22,P$4:P$33,1))</f>
        <v>17</v>
      </c>
      <c r="R22" s="51">
        <v>75.2</v>
      </c>
      <c r="S22" s="5">
        <v>0</v>
      </c>
      <c r="T22" s="31"/>
      <c r="U22" s="31"/>
      <c r="V22" s="38">
        <f t="shared" si="6"/>
        <v>75.2</v>
      </c>
      <c r="W22" s="57">
        <f>IF(V22="",Default_Rank_Score,RANK(V22,V$4:V$33,1))</f>
        <v>19</v>
      </c>
      <c r="X22" s="51">
        <v>74.09</v>
      </c>
      <c r="Y22" s="5">
        <v>0</v>
      </c>
      <c r="Z22" s="31"/>
      <c r="AA22" s="31"/>
      <c r="AB22" s="38">
        <f t="shared" si="7"/>
        <v>74.09</v>
      </c>
      <c r="AC22" s="57">
        <f>IF(AB22="",Default_Rank_Score,RANK(AB22,AB$4:AB$33,1))</f>
        <v>22</v>
      </c>
      <c r="AD22" s="51">
        <v>98.61</v>
      </c>
      <c r="AE22" s="5">
        <v>4</v>
      </c>
      <c r="AF22" s="31">
        <v>1</v>
      </c>
      <c r="AG22" s="31"/>
      <c r="AH22" s="38">
        <f t="shared" si="8"/>
        <v>128.61000000000001</v>
      </c>
      <c r="AI22" s="57">
        <f>IF(AH22="",Default_Rank_Score,RANK(AH22,AH$4:AH$33,1))</f>
        <v>25</v>
      </c>
      <c r="AJ22" s="51">
        <v>77.12</v>
      </c>
      <c r="AK22" s="5">
        <v>8</v>
      </c>
      <c r="AL22" s="31"/>
      <c r="AM22" s="31"/>
      <c r="AN22" s="38">
        <f t="shared" si="9"/>
        <v>117.12</v>
      </c>
      <c r="AO22" s="11">
        <f>IF(AN22="",Default_Rank_Score,RANK(AN22,AN$4:AN$33,1))</f>
        <v>23</v>
      </c>
      <c r="AP22" s="11" t="e">
        <f>IF(#REF!="",Default_Rank_Score,RANK(#REF!,#REF!,1))</f>
        <v>#REF!</v>
      </c>
      <c r="AQ22" s="11" t="e">
        <f>IF(#REF!="",Default_Rank_Score,RANK(#REF!,#REF!,1))</f>
        <v>#REF!</v>
      </c>
    </row>
    <row r="23" spans="1:43" s="10" customFormat="1" x14ac:dyDescent="0.2">
      <c r="A23" s="61" t="s">
        <v>72</v>
      </c>
      <c r="B23" s="2"/>
      <c r="C23" s="1"/>
      <c r="D23" s="5">
        <v>2</v>
      </c>
      <c r="E23" s="6" t="s">
        <v>48</v>
      </c>
      <c r="F23" s="5"/>
      <c r="G23" s="66">
        <f t="shared" si="0"/>
        <v>22</v>
      </c>
      <c r="H23" s="66">
        <f t="shared" si="1"/>
        <v>106</v>
      </c>
      <c r="I23" s="66">
        <f t="shared" si="2"/>
        <v>0</v>
      </c>
      <c r="J23" s="66">
        <f t="shared" si="3"/>
        <v>19</v>
      </c>
      <c r="K23" s="67">
        <f t="shared" si="4"/>
        <v>448.78000000000003</v>
      </c>
      <c r="L23" s="51">
        <v>97.14</v>
      </c>
      <c r="M23" s="5">
        <v>7</v>
      </c>
      <c r="N23" s="31"/>
      <c r="O23" s="31">
        <v>0</v>
      </c>
      <c r="P23" s="38">
        <f t="shared" si="5"/>
        <v>132.13999999999999</v>
      </c>
      <c r="Q23" s="55">
        <f>IF(P23="",Default_Rank_Score,RANK(P23,P$4:P$33,1))</f>
        <v>25</v>
      </c>
      <c r="R23" s="51">
        <v>64.48</v>
      </c>
      <c r="S23" s="5">
        <v>2</v>
      </c>
      <c r="T23" s="31"/>
      <c r="U23" s="31"/>
      <c r="V23" s="38">
        <f t="shared" si="6"/>
        <v>74.48</v>
      </c>
      <c r="W23" s="57">
        <f>IF(V23="",Default_Rank_Score,RANK(V23,V$4:V$33,1))</f>
        <v>18</v>
      </c>
      <c r="X23" s="51">
        <v>54.09</v>
      </c>
      <c r="Y23" s="5">
        <v>5</v>
      </c>
      <c r="Z23" s="31"/>
      <c r="AA23" s="31"/>
      <c r="AB23" s="38">
        <f t="shared" si="7"/>
        <v>79.09</v>
      </c>
      <c r="AC23" s="57">
        <f>IF(AB23="",Default_Rank_Score,RANK(AB23,AB$4:AB$33,1))</f>
        <v>24</v>
      </c>
      <c r="AD23" s="51">
        <v>70.77</v>
      </c>
      <c r="AE23" s="5">
        <v>4</v>
      </c>
      <c r="AF23" s="31"/>
      <c r="AG23" s="31"/>
      <c r="AH23" s="38">
        <f t="shared" si="8"/>
        <v>90.77</v>
      </c>
      <c r="AI23" s="57">
        <f>IF(AH23="",Default_Rank_Score,RANK(AH23,AH$4:AH$33,1))</f>
        <v>22</v>
      </c>
      <c r="AJ23" s="51">
        <v>67.3</v>
      </c>
      <c r="AK23" s="5">
        <v>1</v>
      </c>
      <c r="AL23" s="31"/>
      <c r="AM23" s="31"/>
      <c r="AN23" s="38">
        <f t="shared" si="9"/>
        <v>72.3</v>
      </c>
      <c r="AO23" s="11">
        <f>IF(AN23="",Default_Rank_Score,RANK(AN23,AN$4:AN$33,1))</f>
        <v>17</v>
      </c>
      <c r="AP23" s="11" t="e">
        <f>IF(#REF!="",Default_Rank_Score,RANK(#REF!,#REF!,1))</f>
        <v>#REF!</v>
      </c>
      <c r="AQ23" s="11" t="e">
        <f>IF(#REF!="",Default_Rank_Score,RANK(#REF!,#REF!,1))</f>
        <v>#REF!</v>
      </c>
    </row>
    <row r="24" spans="1:43" s="10" customFormat="1" x14ac:dyDescent="0.2">
      <c r="A24" s="61" t="s">
        <v>73</v>
      </c>
      <c r="B24" s="2"/>
      <c r="C24" s="1"/>
      <c r="D24" s="5">
        <v>2</v>
      </c>
      <c r="E24" s="6" t="s">
        <v>79</v>
      </c>
      <c r="F24" s="5"/>
      <c r="G24" s="66">
        <f t="shared" si="0"/>
        <v>26</v>
      </c>
      <c r="H24" s="66">
        <f t="shared" si="1"/>
        <v>134</v>
      </c>
      <c r="I24" s="66">
        <f t="shared" si="2"/>
        <v>0</v>
      </c>
      <c r="J24" s="66">
        <f t="shared" si="3"/>
        <v>15</v>
      </c>
      <c r="K24" s="67">
        <f t="shared" si="4"/>
        <v>921.07999999999993</v>
      </c>
      <c r="L24" s="51">
        <v>181.42</v>
      </c>
      <c r="M24" s="5">
        <v>3</v>
      </c>
      <c r="N24" s="31"/>
      <c r="O24" s="31">
        <v>1</v>
      </c>
      <c r="P24" s="38">
        <f t="shared" si="5"/>
        <v>186.42</v>
      </c>
      <c r="Q24" s="55">
        <f>IF(P24="",Default_Rank_Score,RANK(P24,P$4:P$33,1))</f>
        <v>27</v>
      </c>
      <c r="R24" s="51">
        <v>163.41999999999999</v>
      </c>
      <c r="S24" s="5">
        <v>4</v>
      </c>
      <c r="T24" s="31"/>
      <c r="U24" s="31"/>
      <c r="V24" s="38">
        <f t="shared" si="6"/>
        <v>183.42</v>
      </c>
      <c r="W24" s="57">
        <f>IF(V24="",Default_Rank_Score,RANK(V24,V$4:V$33,1))</f>
        <v>28</v>
      </c>
      <c r="X24" s="51">
        <v>150.1</v>
      </c>
      <c r="Y24" s="5">
        <v>3</v>
      </c>
      <c r="Z24" s="31"/>
      <c r="AA24" s="31"/>
      <c r="AB24" s="38">
        <f t="shared" si="7"/>
        <v>165.1</v>
      </c>
      <c r="AC24" s="57">
        <f>IF(AB24="",Default_Rank_Score,RANK(AB24,AB$4:AB$33,1))</f>
        <v>27</v>
      </c>
      <c r="AD24" s="51">
        <v>174.07</v>
      </c>
      <c r="AE24" s="5">
        <v>3</v>
      </c>
      <c r="AF24" s="31"/>
      <c r="AG24" s="31"/>
      <c r="AH24" s="38">
        <f t="shared" si="8"/>
        <v>189.07</v>
      </c>
      <c r="AI24" s="57">
        <f>IF(AH24="",Default_Rank_Score,RANK(AH24,AH$4:AH$33,1))</f>
        <v>26</v>
      </c>
      <c r="AJ24" s="51">
        <v>187.07</v>
      </c>
      <c r="AK24" s="5">
        <v>2</v>
      </c>
      <c r="AL24" s="31"/>
      <c r="AM24" s="31"/>
      <c r="AN24" s="38">
        <f t="shared" si="9"/>
        <v>197.07</v>
      </c>
      <c r="AO24" s="11">
        <f>IF(AN24="",Default_Rank_Score,RANK(AN24,AN$4:AN$33,1))</f>
        <v>26</v>
      </c>
      <c r="AP24" s="11" t="e">
        <f>IF(#REF!="",Default_Rank_Score,RANK(#REF!,#REF!,1))</f>
        <v>#REF!</v>
      </c>
      <c r="AQ24" s="11" t="e">
        <f>IF(#REF!="",Default_Rank_Score,RANK(#REF!,#REF!,1))</f>
        <v>#REF!</v>
      </c>
    </row>
    <row r="25" spans="1:43" s="10" customFormat="1" x14ac:dyDescent="0.2">
      <c r="A25" s="61" t="s">
        <v>74</v>
      </c>
      <c r="B25" s="2"/>
      <c r="C25" s="1"/>
      <c r="D25" s="5">
        <v>2</v>
      </c>
      <c r="E25" s="6" t="s">
        <v>66</v>
      </c>
      <c r="F25" s="5"/>
      <c r="G25" s="66">
        <f t="shared" si="0"/>
        <v>4</v>
      </c>
      <c r="H25" s="66">
        <f t="shared" si="1"/>
        <v>24</v>
      </c>
      <c r="I25" s="66">
        <f t="shared" si="2"/>
        <v>5</v>
      </c>
      <c r="J25" s="66">
        <f t="shared" si="3"/>
        <v>0</v>
      </c>
      <c r="K25" s="67">
        <f t="shared" si="4"/>
        <v>208.39999999999998</v>
      </c>
      <c r="L25" s="51">
        <v>60.27</v>
      </c>
      <c r="M25" s="5">
        <v>0</v>
      </c>
      <c r="N25" s="31">
        <v>1</v>
      </c>
      <c r="O25" s="31">
        <v>1</v>
      </c>
      <c r="P25" s="38">
        <f t="shared" si="5"/>
        <v>60.27000000000001</v>
      </c>
      <c r="Q25" s="55">
        <f>IF(P25="",Default_Rank_Score,RANK(P25,P$4:P$33,1))</f>
        <v>8</v>
      </c>
      <c r="R25" s="51">
        <v>45.51</v>
      </c>
      <c r="S25" s="5">
        <v>0</v>
      </c>
      <c r="T25" s="31"/>
      <c r="U25" s="31"/>
      <c r="V25" s="38">
        <f t="shared" si="6"/>
        <v>45.51</v>
      </c>
      <c r="W25" s="57">
        <f>IF(V25="",Default_Rank_Score,RANK(V25,V$4:V$33,1))</f>
        <v>6</v>
      </c>
      <c r="X25" s="51">
        <v>27.28</v>
      </c>
      <c r="Y25" s="5">
        <v>0</v>
      </c>
      <c r="Z25" s="31"/>
      <c r="AA25" s="31"/>
      <c r="AB25" s="38">
        <f t="shared" si="7"/>
        <v>27.28</v>
      </c>
      <c r="AC25" s="57">
        <f>IF(AB25="",Default_Rank_Score,RANK(AB25,AB$4:AB$33,1))</f>
        <v>4</v>
      </c>
      <c r="AD25" s="51">
        <v>31.79</v>
      </c>
      <c r="AE25" s="5">
        <v>0</v>
      </c>
      <c r="AF25" s="31"/>
      <c r="AG25" s="31"/>
      <c r="AH25" s="38">
        <f t="shared" si="8"/>
        <v>31.79</v>
      </c>
      <c r="AI25" s="57">
        <f>IF(AH25="",Default_Rank_Score,RANK(AH25,AH$4:AH$33,1))</f>
        <v>2</v>
      </c>
      <c r="AJ25" s="51">
        <v>43.55</v>
      </c>
      <c r="AK25" s="5">
        <v>0</v>
      </c>
      <c r="AL25" s="31"/>
      <c r="AM25" s="31"/>
      <c r="AN25" s="38">
        <f t="shared" si="9"/>
        <v>43.55</v>
      </c>
      <c r="AO25" s="11">
        <f>IF(AN25="",Default_Rank_Score,RANK(AN25,AN$4:AN$33,1))</f>
        <v>4</v>
      </c>
      <c r="AP25" s="11" t="e">
        <f>IF(#REF!="",Default_Rank_Score,RANK(#REF!,#REF!,1))</f>
        <v>#REF!</v>
      </c>
      <c r="AQ25" s="11" t="e">
        <f>IF(#REF!="",Default_Rank_Score,RANK(#REF!,#REF!,1))</f>
        <v>#REF!</v>
      </c>
    </row>
    <row r="26" spans="1:43" s="10" customFormat="1" x14ac:dyDescent="0.2">
      <c r="A26" s="61" t="s">
        <v>75</v>
      </c>
      <c r="B26" s="2"/>
      <c r="C26" s="1"/>
      <c r="D26" s="5">
        <v>2</v>
      </c>
      <c r="E26" s="6" t="s">
        <v>56</v>
      </c>
      <c r="F26" s="5"/>
      <c r="G26" s="66">
        <f t="shared" si="0"/>
        <v>12</v>
      </c>
      <c r="H26" s="66">
        <f t="shared" si="1"/>
        <v>56</v>
      </c>
      <c r="I26" s="66">
        <f t="shared" si="2"/>
        <v>1</v>
      </c>
      <c r="J26" s="66">
        <f t="shared" si="3"/>
        <v>6</v>
      </c>
      <c r="K26" s="67">
        <f t="shared" si="4"/>
        <v>281.86</v>
      </c>
      <c r="L26" s="51">
        <v>77.400000000000006</v>
      </c>
      <c r="M26" s="5">
        <v>2</v>
      </c>
      <c r="N26" s="31"/>
      <c r="O26" s="31">
        <v>1</v>
      </c>
      <c r="P26" s="38">
        <f t="shared" si="5"/>
        <v>77.400000000000006</v>
      </c>
      <c r="Q26" s="55">
        <f>IF(P26="",Default_Rank_Score,RANK(P26,P$4:P$33,1))</f>
        <v>15</v>
      </c>
      <c r="R26" s="51">
        <v>60.03</v>
      </c>
      <c r="S26" s="5">
        <v>0</v>
      </c>
      <c r="T26" s="31"/>
      <c r="U26" s="31"/>
      <c r="V26" s="38">
        <f t="shared" si="6"/>
        <v>60.03</v>
      </c>
      <c r="W26" s="57">
        <f>IF(V26="",Default_Rank_Score,RANK(V26,V$4:V$33,1))</f>
        <v>11</v>
      </c>
      <c r="X26" s="51">
        <v>39.17</v>
      </c>
      <c r="Y26" s="5">
        <v>2</v>
      </c>
      <c r="Z26" s="31"/>
      <c r="AA26" s="31"/>
      <c r="AB26" s="38">
        <f t="shared" si="7"/>
        <v>49.17</v>
      </c>
      <c r="AC26" s="57">
        <f>IF(AB26="",Default_Rank_Score,RANK(AB26,AB$4:AB$33,1))</f>
        <v>13</v>
      </c>
      <c r="AD26" s="51">
        <v>35.29</v>
      </c>
      <c r="AE26" s="5">
        <v>1</v>
      </c>
      <c r="AF26" s="31"/>
      <c r="AG26" s="31"/>
      <c r="AH26" s="38">
        <f t="shared" si="8"/>
        <v>40.29</v>
      </c>
      <c r="AI26" s="57">
        <f>IF(AH26="",Default_Rank_Score,RANK(AH26,AH$4:AH$33,1))</f>
        <v>7</v>
      </c>
      <c r="AJ26" s="51">
        <v>49.97</v>
      </c>
      <c r="AK26" s="5">
        <v>1</v>
      </c>
      <c r="AL26" s="31"/>
      <c r="AM26" s="31"/>
      <c r="AN26" s="38">
        <f t="shared" si="9"/>
        <v>54.97</v>
      </c>
      <c r="AO26" s="11">
        <f>IF(AN26="",Default_Rank_Score,RANK(AN26,AN$4:AN$33,1))</f>
        <v>10</v>
      </c>
      <c r="AP26" s="11" t="e">
        <f>IF(#REF!="",Default_Rank_Score,RANK(#REF!,#REF!,1))</f>
        <v>#REF!</v>
      </c>
      <c r="AQ26" s="11" t="e">
        <f>IF(#REF!="",Default_Rank_Score,RANK(#REF!,#REF!,1))</f>
        <v>#REF!</v>
      </c>
    </row>
    <row r="27" spans="1:43" s="10" customFormat="1" x14ac:dyDescent="0.2">
      <c r="A27" s="61" t="s">
        <v>76</v>
      </c>
      <c r="B27" s="2"/>
      <c r="C27" s="1"/>
      <c r="D27" s="5">
        <v>2</v>
      </c>
      <c r="E27" s="6" t="s">
        <v>56</v>
      </c>
      <c r="F27" s="5"/>
      <c r="G27" s="66">
        <f t="shared" si="0"/>
        <v>13</v>
      </c>
      <c r="H27" s="66">
        <f t="shared" si="1"/>
        <v>66</v>
      </c>
      <c r="I27" s="66">
        <f t="shared" si="2"/>
        <v>4</v>
      </c>
      <c r="J27" s="66">
        <f t="shared" si="3"/>
        <v>1</v>
      </c>
      <c r="K27" s="67">
        <f t="shared" si="4"/>
        <v>308.23</v>
      </c>
      <c r="L27" s="51">
        <v>76.510000000000005</v>
      </c>
      <c r="M27" s="5">
        <v>0</v>
      </c>
      <c r="N27" s="31"/>
      <c r="O27" s="31">
        <v>1</v>
      </c>
      <c r="P27" s="38">
        <f t="shared" si="5"/>
        <v>66.510000000000005</v>
      </c>
      <c r="Q27" s="55">
        <f>IF(P27="",Default_Rank_Score,RANK(P27,P$4:P$33,1))</f>
        <v>11</v>
      </c>
      <c r="R27" s="51">
        <v>55.78</v>
      </c>
      <c r="S27" s="5">
        <v>0</v>
      </c>
      <c r="T27" s="31">
        <v>1</v>
      </c>
      <c r="U27" s="31"/>
      <c r="V27" s="38">
        <f t="shared" si="6"/>
        <v>65.78</v>
      </c>
      <c r="W27" s="57">
        <f>IF(V27="",Default_Rank_Score,RANK(V27,V$4:V$33,1))</f>
        <v>13</v>
      </c>
      <c r="X27" s="51">
        <v>45.96</v>
      </c>
      <c r="Y27" s="5">
        <v>1</v>
      </c>
      <c r="Z27" s="31"/>
      <c r="AA27" s="31"/>
      <c r="AB27" s="38">
        <f t="shared" si="7"/>
        <v>50.96</v>
      </c>
      <c r="AC27" s="57">
        <f>IF(AB27="",Default_Rank_Score,RANK(AB27,AB$4:AB$33,1))</f>
        <v>14</v>
      </c>
      <c r="AD27" s="51">
        <v>48.98</v>
      </c>
      <c r="AE27" s="5">
        <v>0</v>
      </c>
      <c r="AF27" s="31"/>
      <c r="AG27" s="31"/>
      <c r="AH27" s="38">
        <f t="shared" si="8"/>
        <v>48.98</v>
      </c>
      <c r="AI27" s="57">
        <f>IF(AH27="",Default_Rank_Score,RANK(AH27,AH$4:AH$33,1))</f>
        <v>9</v>
      </c>
      <c r="AJ27" s="51">
        <v>66</v>
      </c>
      <c r="AK27" s="5">
        <v>0</v>
      </c>
      <c r="AL27" s="31">
        <v>1</v>
      </c>
      <c r="AM27" s="31"/>
      <c r="AN27" s="38">
        <f t="shared" si="9"/>
        <v>76</v>
      </c>
      <c r="AO27" s="11">
        <f>IF(AN27="",Default_Rank_Score,RANK(AN27,AN$4:AN$33,1))</f>
        <v>19</v>
      </c>
      <c r="AP27" s="11" t="e">
        <f>IF(#REF!="",Default_Rank_Score,RANK(#REF!,#REF!,1))</f>
        <v>#REF!</v>
      </c>
      <c r="AQ27" s="11" t="e">
        <f>IF(#REF!="",Default_Rank_Score,RANK(#REF!,#REF!,1))</f>
        <v>#REF!</v>
      </c>
    </row>
    <row r="28" spans="1:43" s="10" customFormat="1" x14ac:dyDescent="0.2">
      <c r="A28" s="61" t="s">
        <v>77</v>
      </c>
      <c r="B28" s="2"/>
      <c r="C28" s="1"/>
      <c r="D28" s="5">
        <v>2</v>
      </c>
      <c r="E28" s="6" t="s">
        <v>48</v>
      </c>
      <c r="F28" s="5"/>
      <c r="G28" s="66">
        <f t="shared" si="0"/>
        <v>24</v>
      </c>
      <c r="H28" s="66">
        <f t="shared" si="1"/>
        <v>94</v>
      </c>
      <c r="I28" s="66">
        <f t="shared" si="2"/>
        <v>1</v>
      </c>
      <c r="J28" s="66">
        <f t="shared" si="3"/>
        <v>9</v>
      </c>
      <c r="K28" s="67">
        <f t="shared" si="4"/>
        <v>509.90999999999997</v>
      </c>
      <c r="L28" s="51">
        <v>126.45</v>
      </c>
      <c r="M28" s="5">
        <v>1</v>
      </c>
      <c r="N28" s="31"/>
      <c r="O28" s="31">
        <v>1</v>
      </c>
      <c r="P28" s="38">
        <f t="shared" si="5"/>
        <v>121.44999999999999</v>
      </c>
      <c r="Q28" s="55">
        <f>IF(P28="",Default_Rank_Score,RANK(P28,P$4:P$33,1))</f>
        <v>24</v>
      </c>
      <c r="R28" s="51">
        <v>34.01</v>
      </c>
      <c r="S28" s="5">
        <v>2</v>
      </c>
      <c r="T28" s="31"/>
      <c r="U28" s="31"/>
      <c r="V28" s="38">
        <f t="shared" si="6"/>
        <v>44.01</v>
      </c>
      <c r="W28" s="57">
        <f>IF(V28="",Default_Rank_Score,RANK(V28,V$4:V$33,1))</f>
        <v>4</v>
      </c>
      <c r="X28" s="51">
        <v>68.11</v>
      </c>
      <c r="Y28" s="5">
        <v>1</v>
      </c>
      <c r="Z28" s="31"/>
      <c r="AA28" s="31"/>
      <c r="AB28" s="38">
        <f t="shared" si="7"/>
        <v>73.11</v>
      </c>
      <c r="AC28" s="57">
        <f>IF(AB28="",Default_Rank_Score,RANK(AB28,AB$4:AB$33,1))</f>
        <v>21</v>
      </c>
      <c r="AD28" s="51">
        <v>71.599999999999994</v>
      </c>
      <c r="AE28" s="5">
        <v>0</v>
      </c>
      <c r="AF28" s="31">
        <v>1</v>
      </c>
      <c r="AG28" s="31"/>
      <c r="AH28" s="38">
        <f t="shared" si="8"/>
        <v>81.599999999999994</v>
      </c>
      <c r="AI28" s="57">
        <f>IF(AH28="",Default_Rank_Score,RANK(AH28,AH$4:AH$33,1))</f>
        <v>20</v>
      </c>
      <c r="AJ28" s="51">
        <v>164.74</v>
      </c>
      <c r="AK28" s="5">
        <v>5</v>
      </c>
      <c r="AL28" s="31"/>
      <c r="AM28" s="31"/>
      <c r="AN28" s="38">
        <f t="shared" si="9"/>
        <v>189.74</v>
      </c>
      <c r="AO28" s="11">
        <f>IF(AN28="",Default_Rank_Score,RANK(AN28,AN$4:AN$33,1))</f>
        <v>25</v>
      </c>
      <c r="AP28" s="11" t="e">
        <f>IF(#REF!="",Default_Rank_Score,RANK(#REF!,#REF!,1))</f>
        <v>#REF!</v>
      </c>
      <c r="AQ28" s="11" t="e">
        <f>IF(#REF!="",Default_Rank_Score,RANK(#REF!,#REF!,1))</f>
        <v>#REF!</v>
      </c>
    </row>
    <row r="29" spans="1:43" s="10" customFormat="1" x14ac:dyDescent="0.2">
      <c r="A29" s="61" t="s">
        <v>80</v>
      </c>
      <c r="B29" s="2"/>
      <c r="C29" s="1"/>
      <c r="D29" s="5">
        <v>2</v>
      </c>
      <c r="E29" s="6" t="s">
        <v>84</v>
      </c>
      <c r="F29" s="5"/>
      <c r="G29" s="66">
        <f t="shared" si="0"/>
        <v>19</v>
      </c>
      <c r="H29" s="66">
        <f t="shared" si="1"/>
        <v>97</v>
      </c>
      <c r="I29" s="66">
        <f t="shared" si="2"/>
        <v>3</v>
      </c>
      <c r="J29" s="66">
        <f t="shared" si="3"/>
        <v>3</v>
      </c>
      <c r="K29" s="67">
        <f t="shared" si="4"/>
        <v>395.07</v>
      </c>
      <c r="L29" s="51">
        <v>86.82</v>
      </c>
      <c r="M29" s="5">
        <v>0</v>
      </c>
      <c r="N29" s="31"/>
      <c r="O29" s="31">
        <v>1</v>
      </c>
      <c r="P29" s="38">
        <f t="shared" si="5"/>
        <v>76.819999999999993</v>
      </c>
      <c r="Q29" s="55">
        <f>IF(P29="",Default_Rank_Score,RANK(P29,P$4:P$33,1))</f>
        <v>14</v>
      </c>
      <c r="R29" s="51">
        <v>83.14</v>
      </c>
      <c r="S29" s="5">
        <v>2</v>
      </c>
      <c r="T29" s="31"/>
      <c r="U29" s="31"/>
      <c r="V29" s="38">
        <f t="shared" si="6"/>
        <v>93.14</v>
      </c>
      <c r="W29" s="57">
        <f>IF(V29="",Default_Rank_Score,RANK(V29,V$4:V$33,1))</f>
        <v>24</v>
      </c>
      <c r="X29" s="51">
        <v>55.96</v>
      </c>
      <c r="Y29" s="5">
        <v>0</v>
      </c>
      <c r="Z29" s="31"/>
      <c r="AA29" s="31"/>
      <c r="AB29" s="38">
        <f t="shared" si="7"/>
        <v>55.96</v>
      </c>
      <c r="AC29" s="57">
        <f>IF(AB29="",Default_Rank_Score,RANK(AB29,AB$4:AB$33,1))</f>
        <v>18</v>
      </c>
      <c r="AD29" s="51">
        <v>89.64</v>
      </c>
      <c r="AE29" s="5">
        <v>1</v>
      </c>
      <c r="AF29" s="31"/>
      <c r="AG29" s="31"/>
      <c r="AH29" s="38">
        <f t="shared" si="8"/>
        <v>94.64</v>
      </c>
      <c r="AI29" s="57">
        <f>IF(AH29="",Default_Rank_Score,RANK(AH29,AH$4:AH$33,1))</f>
        <v>23</v>
      </c>
      <c r="AJ29" s="51">
        <v>74.510000000000005</v>
      </c>
      <c r="AK29" s="5">
        <v>0</v>
      </c>
      <c r="AL29" s="31"/>
      <c r="AM29" s="31"/>
      <c r="AN29" s="38">
        <f t="shared" si="9"/>
        <v>74.510000000000005</v>
      </c>
      <c r="AO29" s="11">
        <f>IF(AN29="",Default_Rank_Score,RANK(AN29,AN$4:AN$33,1))</f>
        <v>18</v>
      </c>
      <c r="AP29" s="11" t="e">
        <f>IF(#REF!="",Default_Rank_Score,RANK(#REF!,#REF!,1))</f>
        <v>#REF!</v>
      </c>
      <c r="AQ29" s="11" t="e">
        <f>IF(#REF!="",Default_Rank_Score,RANK(#REF!,#REF!,1))</f>
        <v>#REF!</v>
      </c>
    </row>
    <row r="30" spans="1:43" s="10" customFormat="1" x14ac:dyDescent="0.2">
      <c r="A30" s="61" t="s">
        <v>81</v>
      </c>
      <c r="B30" s="2"/>
      <c r="C30" s="1"/>
      <c r="D30" s="5">
        <v>2</v>
      </c>
      <c r="E30" s="6" t="s">
        <v>85</v>
      </c>
      <c r="F30" s="5"/>
      <c r="G30" s="66">
        <f t="shared" si="0"/>
        <v>8</v>
      </c>
      <c r="H30" s="66">
        <f t="shared" si="1"/>
        <v>45</v>
      </c>
      <c r="I30" s="66">
        <f t="shared" si="2"/>
        <v>3</v>
      </c>
      <c r="J30" s="66">
        <f t="shared" si="3"/>
        <v>2</v>
      </c>
      <c r="K30" s="67">
        <f t="shared" si="4"/>
        <v>248.73</v>
      </c>
      <c r="L30" s="51">
        <v>71.86</v>
      </c>
      <c r="M30" s="5">
        <v>1</v>
      </c>
      <c r="N30" s="31"/>
      <c r="O30" s="31">
        <v>1</v>
      </c>
      <c r="P30" s="38">
        <f t="shared" si="5"/>
        <v>66.86</v>
      </c>
      <c r="Q30" s="55">
        <f>IF(P30="",Default_Rank_Score,RANK(P30,P$4:P$33,1))</f>
        <v>12</v>
      </c>
      <c r="R30" s="51">
        <v>46.87</v>
      </c>
      <c r="S30" s="5">
        <v>1</v>
      </c>
      <c r="T30" s="31"/>
      <c r="U30" s="31"/>
      <c r="V30" s="38">
        <f t="shared" si="6"/>
        <v>51.87</v>
      </c>
      <c r="W30" s="57">
        <f>IF(V30="",Default_Rank_Score,RANK(V30,V$4:V$33,1))</f>
        <v>7</v>
      </c>
      <c r="X30" s="51">
        <v>33.020000000000003</v>
      </c>
      <c r="Y30" s="5">
        <v>0</v>
      </c>
      <c r="Z30" s="31">
        <v>1</v>
      </c>
      <c r="AA30" s="31"/>
      <c r="AB30" s="38">
        <f t="shared" si="7"/>
        <v>43.02</v>
      </c>
      <c r="AC30" s="57">
        <f>IF(AB30="",Default_Rank_Score,RANK(AB30,AB$4:AB$33,1))</f>
        <v>12</v>
      </c>
      <c r="AD30" s="51">
        <v>35.700000000000003</v>
      </c>
      <c r="AE30" s="5">
        <v>0</v>
      </c>
      <c r="AF30" s="31"/>
      <c r="AG30" s="31"/>
      <c r="AH30" s="38">
        <f t="shared" si="8"/>
        <v>35.700000000000003</v>
      </c>
      <c r="AI30" s="57">
        <f>IF(AH30="",Default_Rank_Score,RANK(AH30,AH$4:AH$33,1))</f>
        <v>6</v>
      </c>
      <c r="AJ30" s="51">
        <v>51.28</v>
      </c>
      <c r="AK30" s="5">
        <v>0</v>
      </c>
      <c r="AL30" s="31"/>
      <c r="AM30" s="31"/>
      <c r="AN30" s="38">
        <f t="shared" si="9"/>
        <v>51.28</v>
      </c>
      <c r="AO30" s="11">
        <f>IF(AN30="",Default_Rank_Score,RANK(AN30,AN$4:AN$33,1))</f>
        <v>8</v>
      </c>
      <c r="AP30" s="11" t="e">
        <f>IF(#REF!="",Default_Rank_Score,RANK(#REF!,#REF!,1))</f>
        <v>#REF!</v>
      </c>
      <c r="AQ30" s="11" t="e">
        <f>IF(#REF!="",Default_Rank_Score,RANK(#REF!,#REF!,1))</f>
        <v>#REF!</v>
      </c>
    </row>
    <row r="31" spans="1:43" s="10" customFormat="1" x14ac:dyDescent="0.2">
      <c r="A31" s="61" t="s">
        <v>82</v>
      </c>
      <c r="B31" s="2"/>
      <c r="C31" s="1"/>
      <c r="D31" s="5">
        <v>2</v>
      </c>
      <c r="E31" s="6" t="s">
        <v>57</v>
      </c>
      <c r="F31" s="5"/>
      <c r="G31" s="66">
        <f t="shared" si="0"/>
        <v>5</v>
      </c>
      <c r="H31" s="66">
        <f t="shared" si="1"/>
        <v>31</v>
      </c>
      <c r="I31" s="66">
        <f t="shared" si="2"/>
        <v>1</v>
      </c>
      <c r="J31" s="66">
        <f t="shared" si="3"/>
        <v>5</v>
      </c>
      <c r="K31" s="67">
        <f t="shared" si="4"/>
        <v>219.82999999999998</v>
      </c>
      <c r="L31" s="51">
        <v>41.72</v>
      </c>
      <c r="M31" s="5">
        <v>1</v>
      </c>
      <c r="N31" s="31"/>
      <c r="O31" s="31">
        <v>1</v>
      </c>
      <c r="P31" s="38">
        <f t="shared" si="5"/>
        <v>36.72</v>
      </c>
      <c r="Q31" s="55">
        <f>IF(P31="",Default_Rank_Score,RANK(P31,P$4:P$33,1))</f>
        <v>3</v>
      </c>
      <c r="R31" s="51">
        <v>55.46</v>
      </c>
      <c r="S31" s="5">
        <v>2</v>
      </c>
      <c r="T31" s="31"/>
      <c r="U31" s="31"/>
      <c r="V31" s="38">
        <f t="shared" si="6"/>
        <v>65.460000000000008</v>
      </c>
      <c r="W31" s="57">
        <f>IF(V31="",Default_Rank_Score,RANK(V31,V$4:V$33,1))</f>
        <v>12</v>
      </c>
      <c r="X31" s="51">
        <v>31</v>
      </c>
      <c r="Y31" s="5">
        <v>1</v>
      </c>
      <c r="Z31" s="31"/>
      <c r="AA31" s="31"/>
      <c r="AB31" s="38">
        <f t="shared" si="7"/>
        <v>36</v>
      </c>
      <c r="AC31" s="57">
        <f>IF(AB31="",Default_Rank_Score,RANK(AB31,AB$4:AB$33,1))</f>
        <v>7</v>
      </c>
      <c r="AD31" s="51">
        <v>33.14</v>
      </c>
      <c r="AE31" s="5">
        <v>0</v>
      </c>
      <c r="AF31" s="31"/>
      <c r="AG31" s="31"/>
      <c r="AH31" s="38">
        <f t="shared" si="8"/>
        <v>33.14</v>
      </c>
      <c r="AI31" s="57">
        <f>IF(AH31="",Default_Rank_Score,RANK(AH31,AH$4:AH$33,1))</f>
        <v>4</v>
      </c>
      <c r="AJ31" s="51">
        <v>43.51</v>
      </c>
      <c r="AK31" s="5">
        <v>1</v>
      </c>
      <c r="AL31" s="31"/>
      <c r="AM31" s="31"/>
      <c r="AN31" s="38">
        <f t="shared" si="9"/>
        <v>48.51</v>
      </c>
      <c r="AO31" s="11">
        <f>IF(AN31="",Default_Rank_Score,RANK(AN31,AN$4:AN$33,1))</f>
        <v>5</v>
      </c>
      <c r="AP31" s="11" t="e">
        <f>IF(#REF!="",Default_Rank_Score,RANK(#REF!,#REF!,1))</f>
        <v>#REF!</v>
      </c>
      <c r="AQ31" s="11" t="e">
        <f>IF(#REF!="",Default_Rank_Score,RANK(#REF!,#REF!,1))</f>
        <v>#REF!</v>
      </c>
    </row>
    <row r="32" spans="1:43" s="10" customFormat="1" x14ac:dyDescent="0.2">
      <c r="A32" s="61" t="s">
        <v>83</v>
      </c>
      <c r="B32" s="2"/>
      <c r="C32" s="1"/>
      <c r="D32" s="5">
        <v>2</v>
      </c>
      <c r="E32" s="6" t="s">
        <v>86</v>
      </c>
      <c r="F32" s="5"/>
      <c r="G32" s="66">
        <f t="shared" si="0"/>
        <v>25</v>
      </c>
      <c r="H32" s="66">
        <f t="shared" si="1"/>
        <v>124</v>
      </c>
      <c r="I32" s="66">
        <f t="shared" si="2"/>
        <v>0</v>
      </c>
      <c r="J32" s="66">
        <f t="shared" si="3"/>
        <v>17</v>
      </c>
      <c r="K32" s="67">
        <f t="shared" si="4"/>
        <v>649.08000000000004</v>
      </c>
      <c r="L32" s="51">
        <v>114.19</v>
      </c>
      <c r="M32" s="5">
        <v>7</v>
      </c>
      <c r="N32" s="31">
        <v>1</v>
      </c>
      <c r="O32" s="31">
        <v>1</v>
      </c>
      <c r="P32" s="38">
        <f t="shared" si="5"/>
        <v>149.19</v>
      </c>
      <c r="Q32" s="55">
        <f>IF(P32="",Default_Rank_Score,RANK(P32,P$4:P$33,1))</f>
        <v>26</v>
      </c>
      <c r="R32" s="51">
        <v>147.80000000000001</v>
      </c>
      <c r="S32" s="5">
        <v>4</v>
      </c>
      <c r="T32" s="31">
        <v>1</v>
      </c>
      <c r="U32" s="31"/>
      <c r="V32" s="38">
        <f t="shared" si="6"/>
        <v>177.8</v>
      </c>
      <c r="W32" s="57">
        <f>IF(V32="",Default_Rank_Score,RANK(V32,V$4:V$33,1))</f>
        <v>27</v>
      </c>
      <c r="X32" s="51">
        <v>61.75</v>
      </c>
      <c r="Y32" s="5">
        <v>3</v>
      </c>
      <c r="Z32" s="31"/>
      <c r="AA32" s="31"/>
      <c r="AB32" s="38">
        <f t="shared" si="7"/>
        <v>76.75</v>
      </c>
      <c r="AC32" s="57">
        <f>IF(AB32="",Default_Rank_Score,RANK(AB32,AB$4:AB$33,1))</f>
        <v>23</v>
      </c>
      <c r="AD32" s="51">
        <v>103.68</v>
      </c>
      <c r="AE32" s="5">
        <v>2</v>
      </c>
      <c r="AF32" s="31"/>
      <c r="AG32" s="31"/>
      <c r="AH32" s="38">
        <f t="shared" si="8"/>
        <v>113.68</v>
      </c>
      <c r="AI32" s="57">
        <f>IF(AH32="",Default_Rank_Score,RANK(AH32,AH$4:AH$33,1))</f>
        <v>24</v>
      </c>
      <c r="AJ32" s="51">
        <v>126.66</v>
      </c>
      <c r="AK32" s="5">
        <v>1</v>
      </c>
      <c r="AL32" s="31"/>
      <c r="AM32" s="31"/>
      <c r="AN32" s="38">
        <f t="shared" si="9"/>
        <v>131.66</v>
      </c>
      <c r="AO32" s="11">
        <f>IF(AN32="",Default_Rank_Score,RANK(AN32,AN$4:AN$33,1))</f>
        <v>24</v>
      </c>
      <c r="AP32" s="11" t="e">
        <f>IF(#REF!="",Default_Rank_Score,RANK(#REF!,#REF!,1))</f>
        <v>#REF!</v>
      </c>
      <c r="AQ32" s="11" t="e">
        <f>IF(#REF!="",Default_Rank_Score,RANK(#REF!,#REF!,1))</f>
        <v>#REF!</v>
      </c>
    </row>
    <row r="33" spans="1:43" s="26" customFormat="1" ht="13.5" thickBot="1" x14ac:dyDescent="0.25">
      <c r="A33" s="39" t="s">
        <v>26</v>
      </c>
      <c r="B33" s="40"/>
      <c r="C33" s="40"/>
      <c r="D33" s="42"/>
      <c r="E33" s="41"/>
      <c r="F33" s="42"/>
      <c r="G33" s="43"/>
      <c r="H33" s="43"/>
      <c r="I33" s="43"/>
      <c r="J33" s="43"/>
      <c r="K33" s="46"/>
      <c r="L33" s="52"/>
      <c r="M33" s="43"/>
      <c r="N33" s="43"/>
      <c r="O33" s="43"/>
      <c r="P33" s="44"/>
      <c r="Q33" s="56"/>
      <c r="R33" s="52"/>
      <c r="S33" s="43"/>
      <c r="T33" s="43"/>
      <c r="U33" s="43"/>
      <c r="V33" s="44"/>
      <c r="W33" s="56"/>
      <c r="X33" s="52"/>
      <c r="Y33" s="43"/>
      <c r="Z33" s="43"/>
      <c r="AA33" s="43"/>
      <c r="AB33" s="44"/>
      <c r="AC33" s="56"/>
      <c r="AD33" s="52"/>
      <c r="AE33" s="43"/>
      <c r="AF33" s="43"/>
      <c r="AG33" s="43"/>
      <c r="AH33" s="44"/>
      <c r="AI33" s="56"/>
      <c r="AJ33" s="52"/>
      <c r="AK33" s="43"/>
      <c r="AL33" s="43"/>
      <c r="AM33" s="43"/>
      <c r="AN33" s="44"/>
      <c r="AO33" s="25"/>
      <c r="AP33" s="25"/>
      <c r="AQ33" s="25"/>
    </row>
    <row r="34" spans="1:43" s="16" customFormat="1" x14ac:dyDescent="0.2">
      <c r="A34" s="16" t="s">
        <v>27</v>
      </c>
      <c r="D34" s="4"/>
      <c r="E34" s="12"/>
      <c r="F34" s="4"/>
      <c r="G34" s="14"/>
      <c r="H34" s="14"/>
      <c r="I34" s="14"/>
      <c r="J34" s="14"/>
      <c r="K34" s="14"/>
      <c r="L34" s="15">
        <v>200</v>
      </c>
      <c r="M34" s="14"/>
      <c r="N34" s="14"/>
      <c r="O34" s="14"/>
      <c r="P34" s="15"/>
      <c r="Q34" s="14"/>
      <c r="R34" s="15">
        <v>200</v>
      </c>
      <c r="S34" s="14"/>
      <c r="T34" s="14"/>
      <c r="U34" s="14"/>
      <c r="V34" s="15"/>
      <c r="W34" s="14"/>
      <c r="X34" s="15">
        <v>200</v>
      </c>
      <c r="Y34" s="14"/>
      <c r="Z34" s="14"/>
      <c r="AA34" s="14"/>
      <c r="AB34" s="15"/>
      <c r="AC34" s="14"/>
      <c r="AD34" s="15">
        <v>200</v>
      </c>
      <c r="AE34" s="14"/>
      <c r="AF34" s="14"/>
      <c r="AG34" s="14"/>
      <c r="AH34" s="15"/>
      <c r="AI34" s="14"/>
      <c r="AJ34" s="15">
        <v>200</v>
      </c>
      <c r="AK34" s="14"/>
      <c r="AL34" s="14"/>
      <c r="AM34" s="14"/>
      <c r="AN34" s="15"/>
      <c r="AO34" s="14"/>
      <c r="AP34" s="14"/>
      <c r="AQ34" s="14"/>
    </row>
    <row r="35" spans="1:43" s="16" customFormat="1" x14ac:dyDescent="0.2">
      <c r="A35" s="3" t="s">
        <v>28</v>
      </c>
      <c r="B35" s="3"/>
      <c r="C35" s="3"/>
      <c r="D35" s="4"/>
      <c r="E35" s="12"/>
      <c r="F35" s="4"/>
      <c r="G35" s="14"/>
      <c r="H35" s="14"/>
      <c r="I35" s="14"/>
      <c r="J35" s="14"/>
      <c r="K35" s="14"/>
      <c r="L35" s="15">
        <v>20</v>
      </c>
      <c r="M35" s="14"/>
      <c r="N35" s="14"/>
      <c r="O35" s="14"/>
      <c r="P35" s="15"/>
      <c r="Q35" s="14"/>
      <c r="R35" s="15">
        <v>20</v>
      </c>
      <c r="S35" s="14"/>
      <c r="T35" s="14"/>
      <c r="U35" s="14"/>
      <c r="V35" s="15"/>
      <c r="W35" s="14"/>
      <c r="X35" s="15">
        <v>20</v>
      </c>
      <c r="Y35" s="14"/>
      <c r="Z35" s="14"/>
      <c r="AA35" s="14"/>
      <c r="AB35" s="15"/>
      <c r="AC35" s="14"/>
      <c r="AD35" s="15">
        <v>20</v>
      </c>
      <c r="AE35" s="14"/>
      <c r="AF35" s="14"/>
      <c r="AG35" s="14"/>
      <c r="AH35" s="15"/>
      <c r="AI35" s="14"/>
      <c r="AJ35" s="15">
        <v>20</v>
      </c>
      <c r="AK35" s="14"/>
      <c r="AL35" s="14"/>
      <c r="AM35" s="14"/>
      <c r="AN35" s="15"/>
      <c r="AO35" s="14"/>
      <c r="AP35" s="14"/>
      <c r="AQ35" s="14"/>
    </row>
    <row r="36" spans="1:43" s="16" customFormat="1" x14ac:dyDescent="0.2">
      <c r="A36" s="3" t="s">
        <v>29</v>
      </c>
      <c r="B36" s="3"/>
      <c r="C36" s="3"/>
      <c r="D36" s="4"/>
      <c r="E36" s="12"/>
      <c r="F36" s="4"/>
      <c r="G36" s="14"/>
      <c r="H36" s="14"/>
      <c r="I36" s="14"/>
      <c r="J36" s="14"/>
      <c r="K36" s="14"/>
      <c r="L36" s="15">
        <f>MIN(L4:L33)</f>
        <v>23.88</v>
      </c>
      <c r="M36" s="14"/>
      <c r="N36" s="14"/>
      <c r="O36" s="14"/>
      <c r="P36" s="15">
        <f>MIN(P4:P33)</f>
        <v>28.88</v>
      </c>
      <c r="Q36" s="14"/>
      <c r="R36" s="15">
        <f>MIN(R4:R33)</f>
        <v>34.01</v>
      </c>
      <c r="S36" s="14"/>
      <c r="T36" s="14"/>
      <c r="U36" s="14"/>
      <c r="V36" s="15">
        <f>MIN(V4:V33)</f>
        <v>38.83</v>
      </c>
      <c r="W36" s="14"/>
      <c r="X36" s="15">
        <f>MIN(X4:X33)</f>
        <v>21.63</v>
      </c>
      <c r="Y36" s="14"/>
      <c r="Z36" s="14"/>
      <c r="AA36" s="14"/>
      <c r="AB36" s="15">
        <f>MIN(AB4:AB33)</f>
        <v>21.63</v>
      </c>
      <c r="AC36" s="14"/>
      <c r="AD36" s="15">
        <f>MIN(AD4:AD33)</f>
        <v>26.96</v>
      </c>
      <c r="AE36" s="14"/>
      <c r="AF36" s="14"/>
      <c r="AG36" s="14"/>
      <c r="AH36" s="15">
        <f>MIN(AH4:AH33)</f>
        <v>26.96</v>
      </c>
      <c r="AI36" s="14"/>
      <c r="AJ36" s="15">
        <f>MIN(AJ4:AJ33)</f>
        <v>33.19</v>
      </c>
      <c r="AK36" s="14"/>
      <c r="AL36" s="14"/>
      <c r="AM36" s="14"/>
      <c r="AN36" s="15">
        <f>MIN(AN4:AN33)</f>
        <v>35.42</v>
      </c>
      <c r="AO36" s="14"/>
      <c r="AP36" s="14"/>
      <c r="AQ36" s="14"/>
    </row>
    <row r="37" spans="1:43" s="16" customFormat="1" x14ac:dyDescent="0.2">
      <c r="A37" s="3" t="s">
        <v>30</v>
      </c>
      <c r="B37" s="3"/>
      <c r="C37" s="3"/>
      <c r="D37" s="4"/>
      <c r="E37" s="12"/>
      <c r="F37" s="4"/>
      <c r="G37" s="14"/>
      <c r="H37" s="14"/>
      <c r="I37" s="14"/>
      <c r="J37" s="14"/>
      <c r="K37" s="14"/>
      <c r="L37" s="15">
        <f>MAX(L4:L33)</f>
        <v>207.66</v>
      </c>
      <c r="M37" s="14"/>
      <c r="N37" s="14"/>
      <c r="O37" s="14"/>
      <c r="P37" s="15">
        <f>MAX(P4:P33)</f>
        <v>212.66</v>
      </c>
      <c r="Q37" s="14"/>
      <c r="R37" s="15">
        <f>MAX(R4:R33)</f>
        <v>163.41999999999999</v>
      </c>
      <c r="S37" s="14"/>
      <c r="T37" s="14"/>
      <c r="U37" s="14"/>
      <c r="V37" s="15">
        <f>MAX(V4:V33)</f>
        <v>183.42</v>
      </c>
      <c r="W37" s="14"/>
      <c r="X37" s="15">
        <f>MAX(X4:X33)</f>
        <v>150.1</v>
      </c>
      <c r="Y37" s="14"/>
      <c r="Z37" s="14"/>
      <c r="AA37" s="14"/>
      <c r="AB37" s="15">
        <f>MAX(AB4:AB33)</f>
        <v>999</v>
      </c>
      <c r="AC37" s="14"/>
      <c r="AD37" s="15">
        <f>MAX(AD4:AD33)</f>
        <v>174.07</v>
      </c>
      <c r="AE37" s="14"/>
      <c r="AF37" s="14"/>
      <c r="AG37" s="14"/>
      <c r="AH37" s="15">
        <f>MAX(AH4:AH33)</f>
        <v>999</v>
      </c>
      <c r="AI37" s="14"/>
      <c r="AJ37" s="15">
        <f>MAX(AJ4:AJ33)</f>
        <v>187.07</v>
      </c>
      <c r="AK37" s="14"/>
      <c r="AL37" s="14"/>
      <c r="AM37" s="14"/>
      <c r="AN37" s="15">
        <f>MAX(AN4:AN33)</f>
        <v>999</v>
      </c>
      <c r="AO37" s="14"/>
      <c r="AP37" s="14"/>
      <c r="AQ37" s="14"/>
    </row>
    <row r="38" spans="1:43" s="16" customFormat="1" x14ac:dyDescent="0.2">
      <c r="A38" s="3" t="s">
        <v>31</v>
      </c>
      <c r="B38" s="3"/>
      <c r="C38" s="3"/>
      <c r="D38" s="4"/>
      <c r="E38" s="12"/>
      <c r="F38" s="4"/>
      <c r="G38" s="14"/>
      <c r="H38" s="14"/>
      <c r="I38" s="14"/>
      <c r="J38" s="14"/>
      <c r="K38" s="14"/>
      <c r="L38" s="15">
        <f>AVERAGE(L4:L33)</f>
        <v>81.916071428571442</v>
      </c>
      <c r="M38" s="14"/>
      <c r="N38" s="14"/>
      <c r="O38" s="14"/>
      <c r="P38" s="15">
        <f>AVERAGE(P4:P33)</f>
        <v>84.951785714285734</v>
      </c>
      <c r="Q38" s="14"/>
      <c r="R38" s="15">
        <f>AVERAGE(R4:R33)</f>
        <v>65.072857142857146</v>
      </c>
      <c r="S38" s="14"/>
      <c r="T38" s="14"/>
      <c r="U38" s="14"/>
      <c r="V38" s="15">
        <f>AVERAGE(V4:V33)</f>
        <v>77.037142857142854</v>
      </c>
      <c r="W38" s="14"/>
      <c r="X38" s="15">
        <f>AVERAGE(X4:X33)</f>
        <v>49.225555555555559</v>
      </c>
      <c r="Y38" s="14"/>
      <c r="Z38" s="14"/>
      <c r="AA38" s="14"/>
      <c r="AB38" s="15">
        <f>AVERAGE(AB4:AB33)</f>
        <v>90.288928571428571</v>
      </c>
      <c r="AC38" s="14"/>
      <c r="AD38" s="15">
        <f>AVERAGE(AD4:AD33)</f>
        <v>56.65884615384617</v>
      </c>
      <c r="AE38" s="14"/>
      <c r="AF38" s="14"/>
      <c r="AG38" s="14"/>
      <c r="AH38" s="15">
        <f>AVERAGE(AH4:AH33)</f>
        <v>132.36178571428567</v>
      </c>
      <c r="AI38" s="14"/>
      <c r="AJ38" s="15">
        <f>AVERAGE(AJ4:AJ33)</f>
        <v>67.571538461538452</v>
      </c>
      <c r="AK38" s="14"/>
      <c r="AL38" s="14"/>
      <c r="AM38" s="14"/>
      <c r="AN38" s="15">
        <f>AVERAGE(AN4:AN33)</f>
        <v>140.88785714285717</v>
      </c>
      <c r="AO38" s="14"/>
      <c r="AP38" s="14"/>
      <c r="AQ38" s="14"/>
    </row>
    <row r="39" spans="1:43" s="16" customFormat="1" x14ac:dyDescent="0.2">
      <c r="A39" s="3" t="s">
        <v>32</v>
      </c>
      <c r="B39" s="3"/>
      <c r="C39" s="3"/>
      <c r="D39" s="4"/>
      <c r="E39" s="12"/>
      <c r="F39" s="4"/>
      <c r="G39" s="14"/>
      <c r="H39" s="14"/>
      <c r="I39" s="14"/>
      <c r="J39" s="14"/>
      <c r="K39" s="14"/>
      <c r="L39" s="15">
        <f>STDEV(L4:L33)</f>
        <v>39.228489207158979</v>
      </c>
      <c r="M39" s="14"/>
      <c r="N39" s="14"/>
      <c r="O39" s="14"/>
      <c r="P39" s="15">
        <f>STDEV(M4:P33)</f>
        <v>46.284756668718096</v>
      </c>
      <c r="Q39" s="14"/>
      <c r="R39" s="15">
        <f>STDEV(R4:R33)</f>
        <v>30.824868250253747</v>
      </c>
      <c r="S39" s="14"/>
      <c r="T39" s="14"/>
      <c r="U39" s="14"/>
      <c r="V39" s="15">
        <f>STDEV(S4:V33)</f>
        <v>45.225696842520762</v>
      </c>
      <c r="W39" s="14"/>
      <c r="X39" s="15">
        <f>STDEV(X4:X33)</f>
        <v>27.238570268213572</v>
      </c>
      <c r="Y39" s="14"/>
      <c r="Z39" s="14"/>
      <c r="AA39" s="14"/>
      <c r="AB39" s="15">
        <f>STDEV(Y4:AB33)</f>
        <v>132.41582890278221</v>
      </c>
      <c r="AC39" s="14"/>
      <c r="AD39" s="15">
        <f>STDEV(AD4:AD33)</f>
        <v>32.378108941310678</v>
      </c>
      <c r="AE39" s="14"/>
      <c r="AF39" s="14"/>
      <c r="AG39" s="14"/>
      <c r="AH39" s="15">
        <f>STDEV(AE4:AH33)</f>
        <v>178.23803336436256</v>
      </c>
      <c r="AI39" s="14"/>
      <c r="AJ39" s="15">
        <f>STDEV(AJ4:AJ33)</f>
        <v>37.700452272333038</v>
      </c>
      <c r="AK39" s="14"/>
      <c r="AL39" s="14"/>
      <c r="AM39" s="14"/>
      <c r="AN39" s="15">
        <f>STDEV(AK4:AN33)</f>
        <v>184.23671625327421</v>
      </c>
      <c r="AO39" s="14"/>
      <c r="AP39" s="14"/>
      <c r="AQ39" s="14"/>
    </row>
    <row r="40" spans="1:43" s="16" customFormat="1" x14ac:dyDescent="0.2">
      <c r="A40" s="3" t="s">
        <v>33</v>
      </c>
      <c r="B40" s="3"/>
      <c r="C40" s="3"/>
      <c r="D40" s="4"/>
      <c r="E40" s="12"/>
      <c r="F40" s="4"/>
      <c r="G40" s="14"/>
      <c r="H40" s="14"/>
      <c r="I40" s="14"/>
      <c r="J40" s="14"/>
      <c r="K40" s="14"/>
      <c r="L40" s="15"/>
      <c r="M40" s="14">
        <f>MAX(M4:M33)</f>
        <v>7</v>
      </c>
      <c r="N40" s="14"/>
      <c r="O40" s="14"/>
      <c r="P40" s="15"/>
      <c r="Q40" s="14"/>
      <c r="R40" s="15"/>
      <c r="S40" s="14">
        <f>MAX(S4:S33)</f>
        <v>7</v>
      </c>
      <c r="T40" s="14"/>
      <c r="U40" s="14"/>
      <c r="V40" s="15"/>
      <c r="W40" s="14"/>
      <c r="X40" s="15"/>
      <c r="Y40" s="14">
        <f>MAX(Y4:Y33)</f>
        <v>22</v>
      </c>
      <c r="Z40" s="14"/>
      <c r="AA40" s="14"/>
      <c r="AB40" s="15"/>
      <c r="AC40" s="14"/>
      <c r="AD40" s="15"/>
      <c r="AE40" s="14">
        <f>MAX(AE4:AE33)</f>
        <v>22</v>
      </c>
      <c r="AF40" s="14"/>
      <c r="AG40" s="14"/>
      <c r="AH40" s="15"/>
      <c r="AI40" s="14"/>
      <c r="AJ40" s="15"/>
      <c r="AK40" s="14">
        <f>MAX(AK4:AK33)</f>
        <v>26</v>
      </c>
      <c r="AL40" s="14"/>
      <c r="AM40" s="14"/>
      <c r="AN40" s="15"/>
      <c r="AO40" s="14"/>
      <c r="AP40" s="14"/>
      <c r="AQ40" s="14"/>
    </row>
    <row r="41" spans="1:43" s="16" customFormat="1" x14ac:dyDescent="0.2">
      <c r="A41" s="3" t="s">
        <v>34</v>
      </c>
      <c r="B41" s="3"/>
      <c r="C41" s="3"/>
      <c r="D41" s="4"/>
      <c r="E41" s="12"/>
      <c r="F41" s="4"/>
      <c r="G41" s="14"/>
      <c r="H41" s="14"/>
      <c r="I41" s="14"/>
      <c r="J41" s="14"/>
      <c r="K41" s="14"/>
      <c r="L41" s="15"/>
      <c r="M41" s="14">
        <f>AVERAGE(M4:M33)</f>
        <v>1.8928571428571428</v>
      </c>
      <c r="N41" s="14"/>
      <c r="O41" s="14"/>
      <c r="P41" s="15"/>
      <c r="Q41" s="14"/>
      <c r="R41" s="15"/>
      <c r="S41" s="14">
        <f>AVERAGE(S4:S33)</f>
        <v>1.9642857142857142</v>
      </c>
      <c r="T41" s="14"/>
      <c r="U41" s="14"/>
      <c r="V41" s="15"/>
      <c r="W41" s="14"/>
      <c r="X41" s="15"/>
      <c r="Y41" s="14">
        <f>AVERAGE(Y4:Y33)</f>
        <v>2.0714285714285716</v>
      </c>
      <c r="Z41" s="14"/>
      <c r="AA41" s="14"/>
      <c r="AB41" s="15"/>
      <c r="AC41" s="14"/>
      <c r="AD41" s="15"/>
      <c r="AE41" s="14">
        <f>AVERAGE(AE4:AE33)</f>
        <v>2.8928571428571428</v>
      </c>
      <c r="AF41" s="14"/>
      <c r="AG41" s="14"/>
      <c r="AH41" s="15"/>
      <c r="AI41" s="14"/>
      <c r="AJ41" s="15"/>
      <c r="AK41" s="14">
        <f>AVERAGE(AK4:AK33)</f>
        <v>3.1428571428571428</v>
      </c>
      <c r="AL41" s="14"/>
      <c r="AM41" s="14"/>
      <c r="AN41" s="15"/>
      <c r="AO41" s="14"/>
      <c r="AP41" s="14"/>
      <c r="AQ41" s="14"/>
    </row>
    <row r="42" spans="1:43" s="16" customFormat="1" x14ac:dyDescent="0.2">
      <c r="A42" s="3" t="s">
        <v>35</v>
      </c>
      <c r="B42" s="3"/>
      <c r="C42" s="3"/>
      <c r="D42" s="4"/>
      <c r="F42" s="4"/>
      <c r="G42" s="14">
        <v>0</v>
      </c>
      <c r="H42" s="14"/>
      <c r="I42" s="14"/>
      <c r="J42" s="14"/>
      <c r="K42" s="14"/>
      <c r="L42" s="15"/>
      <c r="M42" s="14" t="s">
        <v>36</v>
      </c>
      <c r="N42" s="14"/>
      <c r="O42" s="14" t="s">
        <v>37</v>
      </c>
      <c r="P42" s="15" t="s">
        <v>38</v>
      </c>
      <c r="Q42" s="14"/>
      <c r="R42" s="15"/>
      <c r="S42" s="14" t="s">
        <v>36</v>
      </c>
      <c r="T42" s="14"/>
      <c r="U42" s="14" t="s">
        <v>37</v>
      </c>
      <c r="V42" s="15" t="s">
        <v>38</v>
      </c>
      <c r="W42" s="14"/>
      <c r="X42" s="15"/>
      <c r="Y42" s="14" t="s">
        <v>36</v>
      </c>
      <c r="Z42" s="14"/>
      <c r="AA42" s="14" t="s">
        <v>37</v>
      </c>
      <c r="AB42" s="15" t="s">
        <v>38</v>
      </c>
      <c r="AC42" s="14"/>
      <c r="AD42" s="15"/>
      <c r="AE42" s="14" t="s">
        <v>36</v>
      </c>
      <c r="AF42" s="14"/>
      <c r="AG42" s="14" t="s">
        <v>37</v>
      </c>
      <c r="AH42" s="15" t="s">
        <v>38</v>
      </c>
      <c r="AI42" s="14"/>
      <c r="AJ42" s="15"/>
      <c r="AK42" s="14" t="s">
        <v>36</v>
      </c>
      <c r="AL42" s="14"/>
      <c r="AM42" s="14" t="s">
        <v>37</v>
      </c>
      <c r="AN42" s="15" t="s">
        <v>38</v>
      </c>
      <c r="AO42" s="14"/>
      <c r="AP42" s="14"/>
      <c r="AQ42" s="4"/>
    </row>
    <row r="43" spans="1:43" x14ac:dyDescent="0.2">
      <c r="A43" s="17" t="s">
        <v>39</v>
      </c>
      <c r="P43" s="22">
        <f>P2*5+30</f>
        <v>150</v>
      </c>
      <c r="V43" s="22">
        <f>V2*5+30</f>
        <v>150</v>
      </c>
      <c r="AB43" s="22">
        <f>AB2*5+30</f>
        <v>140</v>
      </c>
      <c r="AH43" s="22">
        <f>AH2*5+30</f>
        <v>140</v>
      </c>
      <c r="AN43" s="22">
        <f>AN2*5+30</f>
        <v>160</v>
      </c>
    </row>
  </sheetData>
  <sheetProtection insertRows="0" deleteRows="0" selectLockedCells="1" sort="0"/>
  <sortState ref="A5:AM32"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32 R5:R32 X5:X32 AJ5:AJ32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M5:M32 S5:S32 AE5:AE32 Y5:Y32 AK5:AK32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N5:O32 T5:U32 Z5:AA32 AF5:AG32 AL5:AM32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</vt:lpstr>
      <vt:lpstr>Overall</vt:lpstr>
      <vt:lpstr>Category</vt:lpstr>
      <vt:lpstr>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James Local</cp:lastModifiedBy>
  <cp:revision/>
  <dcterms:created xsi:type="dcterms:W3CDTF">2001-01-20T20:19:50Z</dcterms:created>
  <dcterms:modified xsi:type="dcterms:W3CDTF">2018-09-16T23:18:06Z</dcterms:modified>
  <cp:category/>
  <cp:contentStatus/>
</cp:coreProperties>
</file>