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lean" sheetId="1" r:id="rId1"/>
    <sheet name="Category" sheetId="2" r:id="rId2"/>
    <sheet name="Overall" sheetId="3" r:id="rId3"/>
    <sheet name="Raw Scores" sheetId="4" r:id="rId4"/>
  </sheets>
  <definedNames>
    <definedName name="Default_Rank_Score" localSheetId="1">'Category'!$E$80</definedName>
    <definedName name="Default_Rank_Score" localSheetId="0">'Clean'!$E$80</definedName>
    <definedName name="Default_Rank_Score" localSheetId="2">'Overall'!$E$80</definedName>
    <definedName name="Default_Rank_Score" localSheetId="3">'Raw Scores'!$E$80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'Category'!$A$1:$AL$79</definedName>
    <definedName name="_xlnm.Print_Area" localSheetId="0">'Clean'!$A$1:$AL$79</definedName>
    <definedName name="_xlnm.Print_Area" localSheetId="2">'Overall'!$A$1:$AL$79</definedName>
    <definedName name="_xlnm.Print_Area" localSheetId="3">'Raw Scores'!$A$1:$AL$79</definedName>
    <definedName name="_xlnm.Print_Titles" localSheetId="1">'Category'!$A:$D,'Category'!$1:$3</definedName>
    <definedName name="_xlnm.Print_Titles" localSheetId="0">'Clean'!$A:$D,'Clean'!$1:$3</definedName>
    <definedName name="_xlnm.Print_Titles" localSheetId="2">'Overall'!$A:$D,'Overall'!$1:$3</definedName>
    <definedName name="_xlnm.Print_Titles" localSheetId="3">'Raw Scores'!$A:$D,'Raw Scores'!$1:$3</definedName>
    <definedName name="S10Max" localSheetId="1">'Category'!#REF!</definedName>
    <definedName name="S10Max" localSheetId="0">'Clean'!#REF!</definedName>
    <definedName name="S10Max" localSheetId="2">'Overall'!#REF!</definedName>
    <definedName name="S10Max" localSheetId="3">'Raw Scores'!#REF!</definedName>
    <definedName name="S10Max">#REF!</definedName>
    <definedName name="S10Min" localSheetId="1">'Category'!#REF!</definedName>
    <definedName name="S10Min" localSheetId="0">'Clean'!#REF!</definedName>
    <definedName name="S10Min" localSheetId="2">'Overall'!#REF!</definedName>
    <definedName name="S10Min" localSheetId="3">'Raw Scores'!#REF!</definedName>
    <definedName name="S10Min">#REF!</definedName>
    <definedName name="S11Max" localSheetId="1">'Category'!#REF!</definedName>
    <definedName name="S11Max" localSheetId="0">'Clean'!#REF!</definedName>
    <definedName name="S11Max" localSheetId="2">'Overall'!#REF!</definedName>
    <definedName name="S11Max" localSheetId="3">'Raw Scores'!#REF!</definedName>
    <definedName name="S11Max">#REF!</definedName>
    <definedName name="S11Min" localSheetId="1">'Category'!#REF!</definedName>
    <definedName name="S11Min" localSheetId="0">'Clean'!#REF!</definedName>
    <definedName name="S11Min" localSheetId="2">'Overall'!#REF!</definedName>
    <definedName name="S11Min" localSheetId="3">'Raw Scores'!#REF!</definedName>
    <definedName name="S11Min">#REF!</definedName>
    <definedName name="S12Max" localSheetId="1">'Category'!#REF!</definedName>
    <definedName name="S12Max" localSheetId="0">'Clean'!#REF!</definedName>
    <definedName name="S12Max" localSheetId="2">'Overall'!#REF!</definedName>
    <definedName name="S12Max" localSheetId="3">'Raw Scores'!#REF!</definedName>
    <definedName name="S12Max">#REF!</definedName>
    <definedName name="S12Min" localSheetId="1">'Category'!#REF!</definedName>
    <definedName name="S12Min" localSheetId="0">'Clean'!#REF!</definedName>
    <definedName name="S12Min" localSheetId="2">'Overall'!#REF!</definedName>
    <definedName name="S12Min" localSheetId="3">'Raw Scores'!#REF!</definedName>
    <definedName name="S12Min">#REF!</definedName>
    <definedName name="S13Max" localSheetId="1">'Category'!#REF!</definedName>
    <definedName name="S13Max" localSheetId="0">'Clean'!#REF!</definedName>
    <definedName name="S13Max" localSheetId="2">'Overall'!#REF!</definedName>
    <definedName name="S13Max" localSheetId="3">'Raw Scores'!#REF!</definedName>
    <definedName name="S13Max">#REF!</definedName>
    <definedName name="S13Min" localSheetId="1">'Category'!#REF!</definedName>
    <definedName name="S13Min" localSheetId="0">'Clean'!#REF!</definedName>
    <definedName name="S13Min" localSheetId="2">'Overall'!#REF!</definedName>
    <definedName name="S13Min" localSheetId="3">'Raw Scores'!#REF!</definedName>
    <definedName name="S13Min">#REF!</definedName>
    <definedName name="S14Max" localSheetId="1">'Category'!#REF!</definedName>
    <definedName name="S14Max" localSheetId="0">'Clean'!#REF!</definedName>
    <definedName name="S14Max" localSheetId="2">'Overall'!#REF!</definedName>
    <definedName name="S14Max" localSheetId="3">'Raw Scores'!#REF!</definedName>
    <definedName name="S14Max">#REF!</definedName>
    <definedName name="S14Min" localSheetId="1">'Category'!#REF!</definedName>
    <definedName name="S14Min" localSheetId="0">'Clean'!#REF!</definedName>
    <definedName name="S14Min" localSheetId="2">'Overall'!#REF!</definedName>
    <definedName name="S14Min" localSheetId="3">'Raw Scores'!#REF!</definedName>
    <definedName name="S14Min">#REF!</definedName>
    <definedName name="S1Max" localSheetId="1">'Category'!$I$72</definedName>
    <definedName name="S1Max" localSheetId="0">'Clean'!$I$72</definedName>
    <definedName name="S1Max" localSheetId="2">'Overall'!$I$72</definedName>
    <definedName name="S1Max" localSheetId="3">'Raw Scores'!$I$72</definedName>
    <definedName name="S1Max">#REF!</definedName>
    <definedName name="S1Min" localSheetId="1">'Category'!$I$73</definedName>
    <definedName name="S1Min" localSheetId="0">'Clean'!$I$73</definedName>
    <definedName name="S1Min" localSheetId="2">'Overall'!$I$73</definedName>
    <definedName name="S1Min" localSheetId="3">'Raw Scores'!$I$73</definedName>
    <definedName name="S1Min">#REF!</definedName>
    <definedName name="S2Max" localSheetId="1">'Category'!#REF!</definedName>
    <definedName name="S2Max" localSheetId="0">'Clean'!#REF!</definedName>
    <definedName name="S2Max" localSheetId="2">'Overall'!#REF!</definedName>
    <definedName name="S2Max" localSheetId="3">'Raw Scores'!#REF!</definedName>
    <definedName name="S2Max">#REF!</definedName>
    <definedName name="S2Min" localSheetId="1">'Category'!#REF!</definedName>
    <definedName name="S2Min" localSheetId="0">'Clean'!#REF!</definedName>
    <definedName name="S2Min" localSheetId="2">'Overall'!#REF!</definedName>
    <definedName name="S2Min" localSheetId="3">'Raw Scores'!#REF!</definedName>
    <definedName name="S2Min">#REF!</definedName>
    <definedName name="S3Max" localSheetId="1">'Category'!#REF!</definedName>
    <definedName name="S3Max" localSheetId="0">'Clean'!#REF!</definedName>
    <definedName name="S3Max" localSheetId="2">'Overall'!#REF!</definedName>
    <definedName name="S3Max" localSheetId="3">'Raw Scores'!#REF!</definedName>
    <definedName name="S3Max">#REF!</definedName>
    <definedName name="S3min" localSheetId="1">'Category'!#REF!</definedName>
    <definedName name="S3min" localSheetId="0">'Clean'!#REF!</definedName>
    <definedName name="S3min" localSheetId="2">'Overall'!#REF!</definedName>
    <definedName name="S3min" localSheetId="3">'Raw Scores'!#REF!</definedName>
    <definedName name="S3min">#REF!</definedName>
    <definedName name="S4Max" localSheetId="1">'Category'!#REF!</definedName>
    <definedName name="S4Max" localSheetId="0">'Clean'!#REF!</definedName>
    <definedName name="S4Max" localSheetId="2">'Overall'!#REF!</definedName>
    <definedName name="S4Max" localSheetId="3">'Raw Scores'!#REF!</definedName>
    <definedName name="S4Max">#REF!</definedName>
    <definedName name="S4Min" localSheetId="1">'Category'!#REF!</definedName>
    <definedName name="S4Min" localSheetId="0">'Clean'!#REF!</definedName>
    <definedName name="S4Min" localSheetId="2">'Overall'!#REF!</definedName>
    <definedName name="S4Min" localSheetId="3">'Raw Scores'!#REF!</definedName>
    <definedName name="S4Min">#REF!</definedName>
    <definedName name="S5Max" localSheetId="1">'Category'!#REF!</definedName>
    <definedName name="S5Max" localSheetId="0">'Clean'!#REF!</definedName>
    <definedName name="S5Max" localSheetId="2">'Overall'!#REF!</definedName>
    <definedName name="S5Max" localSheetId="3">'Raw Scores'!#REF!</definedName>
    <definedName name="S5Max">#REF!</definedName>
    <definedName name="S5Min" localSheetId="1">'Category'!#REF!</definedName>
    <definedName name="S5Min" localSheetId="0">'Clean'!#REF!</definedName>
    <definedName name="S5Min" localSheetId="2">'Overall'!#REF!</definedName>
    <definedName name="S5Min" localSheetId="3">'Raw Scores'!#REF!</definedName>
    <definedName name="S5Min">#REF!</definedName>
    <definedName name="S6Max" localSheetId="1">'Category'!#REF!</definedName>
    <definedName name="S6Max" localSheetId="0">'Clean'!#REF!</definedName>
    <definedName name="S6Max" localSheetId="2">'Overall'!#REF!</definedName>
    <definedName name="S6Max" localSheetId="3">'Raw Scores'!#REF!</definedName>
    <definedName name="S6Max">#REF!</definedName>
    <definedName name="S6Min" localSheetId="1">'Category'!#REF!</definedName>
    <definedName name="S6Min" localSheetId="0">'Clean'!#REF!</definedName>
    <definedName name="S6Min" localSheetId="2">'Overall'!#REF!</definedName>
    <definedName name="S6Min" localSheetId="3">'Raw Scores'!#REF!</definedName>
    <definedName name="S6Min">#REF!</definedName>
    <definedName name="S7Max" localSheetId="1">'Category'!#REF!</definedName>
    <definedName name="S7Max" localSheetId="0">'Clean'!#REF!</definedName>
    <definedName name="S7Max" localSheetId="2">'Overall'!#REF!</definedName>
    <definedName name="S7Max" localSheetId="3">'Raw Scores'!#REF!</definedName>
    <definedName name="S7Max">#REF!</definedName>
    <definedName name="S7Min" localSheetId="1">'Category'!#REF!</definedName>
    <definedName name="S7Min" localSheetId="0">'Clean'!#REF!</definedName>
    <definedName name="S7Min" localSheetId="2">'Overall'!#REF!</definedName>
    <definedName name="S7Min" localSheetId="3">'Raw Scores'!#REF!</definedName>
    <definedName name="S7Min">#REF!</definedName>
    <definedName name="S8Max" localSheetId="1">'Category'!#REF!</definedName>
    <definedName name="S8Max" localSheetId="0">'Clean'!#REF!</definedName>
    <definedName name="S8Max" localSheetId="2">'Overall'!#REF!</definedName>
    <definedName name="S8Max" localSheetId="3">'Raw Scores'!#REF!</definedName>
    <definedName name="S8Max">#REF!</definedName>
    <definedName name="S8Min" localSheetId="1">'Category'!#REF!</definedName>
    <definedName name="S8Min" localSheetId="0">'Clean'!#REF!</definedName>
    <definedName name="S8Min" localSheetId="2">'Overall'!#REF!</definedName>
    <definedName name="S8Min" localSheetId="3">'Raw Scores'!#REF!</definedName>
    <definedName name="S8Min">#REF!</definedName>
    <definedName name="S9Max" localSheetId="1">'Category'!#REF!</definedName>
    <definedName name="S9Max" localSheetId="0">'Clean'!#REF!</definedName>
    <definedName name="S9Max" localSheetId="2">'Overall'!#REF!</definedName>
    <definedName name="S9Max" localSheetId="3">'Raw Scores'!#REF!</definedName>
    <definedName name="S9Max">#REF!</definedName>
    <definedName name="S9Min" localSheetId="1">'Category'!#REF!</definedName>
    <definedName name="S9Min" localSheetId="0">'Clean'!#REF!</definedName>
    <definedName name="S9Min" localSheetId="2">'Overall'!#REF!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<sst xmlns="http://schemas.openxmlformats.org/spreadsheetml/2006/main" count="760" uniqueCount="126">
  <si>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</si>
  <si>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</si>
  <si>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</si>
  <si>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</si>
  <si>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</si>
  <si>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</si>
  <si>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</si>
  <si>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</si>
  <si>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</si>
  <si>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</si>
  <si>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</si>
  <si>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</si>
  <si>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</si>
  <si>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</si>
  <si>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</si>
  <si>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</si>
  <si>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</si>
  <si>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</si>
  <si>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</si>
  <si>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</si>
  <si>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</si>
  <si>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</si>
  <si>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</si>
  <si>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</si>
  <si>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</si>
  <si>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Posse #</t>
  </si>
  <si>
    <t>Category</t>
  </si>
  <si>
    <t>CLASS</t>
  </si>
  <si>
    <t>Final T/Time</t>
  </si>
  <si>
    <t>Overall Place</t>
  </si>
  <si>
    <t>Crazy Ed</t>
  </si>
  <si>
    <t>Dusty Mines</t>
  </si>
  <si>
    <t>Shotgun Jim</t>
  </si>
  <si>
    <t>Doc O'Bay</t>
  </si>
  <si>
    <t>Nimrod</t>
  </si>
  <si>
    <t>Totes Magoats</t>
  </si>
  <si>
    <t>Ginger Vitis</t>
  </si>
  <si>
    <t>Brushy Creek Bill</t>
  </si>
  <si>
    <t>Mar-Lynn</t>
  </si>
  <si>
    <t>Tell Sackett</t>
  </si>
  <si>
    <t>Angels</t>
  </si>
  <si>
    <t>Kalico Kat</t>
  </si>
  <si>
    <t>Badlands Brian</t>
  </si>
  <si>
    <t>Caney Creek Cowboy</t>
  </si>
  <si>
    <t>Cody Dixon Lever</t>
  </si>
  <si>
    <t>Silver Senior</t>
  </si>
  <si>
    <t>Duelist</t>
  </si>
  <si>
    <t>49'r</t>
  </si>
  <si>
    <t>Lady Duelist</t>
  </si>
  <si>
    <t>Senior Gunfighter</t>
  </si>
  <si>
    <t>Lady Gunfighter</t>
  </si>
  <si>
    <t>B-Western</t>
  </si>
  <si>
    <t>Lady Senior</t>
  </si>
  <si>
    <t>Lady Sharpshooter</t>
  </si>
  <si>
    <t>Cowboy</t>
  </si>
  <si>
    <t>Senior</t>
  </si>
  <si>
    <t>Doc Boedecker</t>
  </si>
  <si>
    <t>Mamie Fossett</t>
  </si>
  <si>
    <t>Frenchy LaBoeuf</t>
  </si>
  <si>
    <t>Crusty Coot</t>
  </si>
  <si>
    <t>Nueces Slim</t>
  </si>
  <si>
    <t>Agarita Annie</t>
  </si>
  <si>
    <t>Krazy Kajun</t>
  </si>
  <si>
    <t>GW Ketchum</t>
  </si>
  <si>
    <t>Pepper Russell</t>
  </si>
  <si>
    <t>Charles Goodnight</t>
  </si>
  <si>
    <t>Rowdy Yates</t>
  </si>
  <si>
    <t>Skinny</t>
  </si>
  <si>
    <t>Tanner Wright</t>
  </si>
  <si>
    <t>Three Fingered Jack</t>
  </si>
  <si>
    <t>Will Taylor</t>
  </si>
  <si>
    <t>Sharpshooter</t>
  </si>
  <si>
    <t>Elder Statesman</t>
  </si>
  <si>
    <t>Outlaw</t>
  </si>
  <si>
    <t>Cody Dixon Single</t>
  </si>
  <si>
    <t>Senior Frontier Cartridge</t>
  </si>
  <si>
    <t>Frontier Cartridge Duelist</t>
  </si>
  <si>
    <t>Texas Ghost</t>
  </si>
  <si>
    <t>Colorado Jackson</t>
  </si>
  <si>
    <t>Lady Ghost</t>
  </si>
  <si>
    <t>Capt. Juan Riot</t>
  </si>
  <si>
    <t>Cobra Kid</t>
  </si>
  <si>
    <t>Josey Wales</t>
  </si>
  <si>
    <t>George Strait Shooter</t>
  </si>
  <si>
    <t>Yuma Jack</t>
  </si>
  <si>
    <t>Show Me</t>
  </si>
  <si>
    <t>Kuckleburr</t>
  </si>
  <si>
    <t>Verdadero Dan</t>
  </si>
  <si>
    <t>Texas Stiles</t>
  </si>
  <si>
    <t>Classic Cowboy</t>
  </si>
  <si>
    <t>Grand Dame</t>
  </si>
  <si>
    <t>Silver Senior Duelist</t>
  </si>
  <si>
    <t>Cattle Baron</t>
  </si>
  <si>
    <t>Frontiersman</t>
  </si>
  <si>
    <t>Osage Mike</t>
  </si>
  <si>
    <t>Senior Duelist</t>
  </si>
  <si>
    <t>Dodge City Mike</t>
  </si>
  <si>
    <t>Dugan Jack</t>
  </si>
  <si>
    <t>Catfish Doyle</t>
  </si>
  <si>
    <t>Hoss Roonwright</t>
  </si>
  <si>
    <t>Brass Tacks</t>
  </si>
  <si>
    <t>Mad Dog McCoy</t>
  </si>
  <si>
    <t>Constantine</t>
  </si>
  <si>
    <t>Coyote Catcher</t>
  </si>
  <si>
    <t>Buckaroo</t>
  </si>
  <si>
    <t>Lock'em Up John</t>
  </si>
  <si>
    <t>Charlie Ringo</t>
  </si>
  <si>
    <t>Rittmeister</t>
  </si>
  <si>
    <t>Slow Poke</t>
  </si>
  <si>
    <t>Davy</t>
  </si>
  <si>
    <t>Houston</t>
  </si>
  <si>
    <t>Texas Driftter</t>
  </si>
  <si>
    <t>Perdernales Drifter</t>
  </si>
  <si>
    <t>Phantom</t>
  </si>
  <si>
    <t>Lewi Lead Slinger</t>
  </si>
  <si>
    <t>Frontier Cartridge</t>
  </si>
  <si>
    <t>Picosa Kid</t>
  </si>
  <si>
    <t>Reckon</t>
  </si>
  <si>
    <t>You Bet</t>
  </si>
  <si>
    <t>Wrangler</t>
  </si>
  <si>
    <t>Spreadn' Lead</t>
  </si>
  <si>
    <t>Bellekaye</t>
  </si>
  <si>
    <t>Wild Card Wayne</t>
  </si>
  <si>
    <t>Frontier Cartridge Gunfighter</t>
  </si>
  <si>
    <t>Lady Silver Senior</t>
  </si>
  <si>
    <t>Mulehead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</si>
</sst>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m/d/yy;@"/>
    <numFmt numFmtId="172" formatCode="mmm\-yyyy"/>
    <numFmt numFmtId="173" formatCode="[$€-2]\ #,##0.00_);[Red]\([$€-2]\ #,##0.00\)"/>
    <numFmt numFmtId="174" formatCode="mm/dd/yy;@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1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2" fontId="1" fillId="0" borderId="31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17" xfId="0" applyNumberFormat="1" applyFont="1" applyFill="1" applyBorder="1" applyAlignment="1" applyProtection="1">
      <alignment horizontal="center"/>
      <protection/>
    </xf>
    <xf numFmtId="1" fontId="0" fillId="33" borderId="18" xfId="0" applyNumberFormat="1" applyFont="1" applyFill="1" applyBorder="1" applyAlignment="1" applyProtection="1">
      <alignment horizontal="center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1" fontId="0" fillId="0" borderId="31" xfId="0" applyNumberFormat="1" applyFont="1" applyFill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2" fontId="0" fillId="33" borderId="36" xfId="0" applyNumberFormat="1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 locked="0"/>
    </xf>
    <xf numFmtId="2" fontId="0" fillId="34" borderId="17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/>
    </xf>
    <xf numFmtId="1" fontId="1" fillId="35" borderId="24" xfId="0" applyNumberFormat="1" applyFont="1" applyFill="1" applyBorder="1" applyAlignment="1" applyProtection="1">
      <alignment horizontal="center" textRotation="90"/>
      <protection/>
    </xf>
    <xf numFmtId="1" fontId="1" fillId="35" borderId="25" xfId="0" applyNumberFormat="1" applyFont="1" applyFill="1" applyBorder="1" applyAlignment="1" applyProtection="1">
      <alignment horizontal="center" textRotation="90"/>
      <protection/>
    </xf>
    <xf numFmtId="1" fontId="1" fillId="35" borderId="26" xfId="0" applyNumberFormat="1" applyFont="1" applyFill="1" applyBorder="1" applyAlignment="1" applyProtection="1">
      <alignment horizontal="center" textRotation="90"/>
      <protection/>
    </xf>
    <xf numFmtId="1" fontId="1" fillId="35" borderId="31" xfId="0" applyNumberFormat="1" applyFont="1" applyFill="1" applyBorder="1" applyAlignment="1" applyProtection="1">
      <alignment horizontal="center" textRotation="90"/>
      <protection/>
    </xf>
    <xf numFmtId="2" fontId="1" fillId="35" borderId="22" xfId="0" applyNumberFormat="1" applyFont="1" applyFill="1" applyBorder="1" applyAlignment="1" applyProtection="1">
      <alignment horizontal="center" textRotation="90"/>
      <protection/>
    </xf>
    <xf numFmtId="2" fontId="1" fillId="35" borderId="24" xfId="0" applyNumberFormat="1" applyFont="1" applyFill="1" applyBorder="1" applyAlignment="1" applyProtection="1">
      <alignment horizontal="center" textRotation="90"/>
      <protection/>
    </xf>
    <xf numFmtId="2" fontId="1" fillId="35" borderId="25" xfId="0" applyNumberFormat="1" applyFont="1" applyFill="1" applyBorder="1" applyAlignment="1" applyProtection="1">
      <alignment horizontal="center" textRotation="90"/>
      <protection/>
    </xf>
    <xf numFmtId="0" fontId="1" fillId="35" borderId="11" xfId="0" applyFont="1" applyFill="1" applyBorder="1" applyAlignment="1" applyProtection="1">
      <alignment/>
      <protection/>
    </xf>
    <xf numFmtId="1" fontId="1" fillId="35" borderId="19" xfId="0" applyNumberFormat="1" applyFont="1" applyFill="1" applyBorder="1" applyAlignment="1" applyProtection="1">
      <alignment/>
      <protection/>
    </xf>
    <xf numFmtId="1" fontId="0" fillId="35" borderId="19" xfId="0" applyNumberFormat="1" applyFont="1" applyFill="1" applyBorder="1" applyAlignment="1" applyProtection="1">
      <alignment/>
      <protection/>
    </xf>
    <xf numFmtId="1" fontId="0" fillId="35" borderId="20" xfId="0" applyNumberFormat="1" applyFont="1" applyFill="1" applyBorder="1" applyAlignment="1" applyProtection="1">
      <alignment horizontal="center"/>
      <protection/>
    </xf>
    <xf numFmtId="1" fontId="0" fillId="35" borderId="21" xfId="0" applyNumberFormat="1" applyFont="1" applyFill="1" applyBorder="1" applyAlignment="1" applyProtection="1">
      <alignment horizontal="center"/>
      <protection/>
    </xf>
    <xf numFmtId="1" fontId="0" fillId="35" borderId="34" xfId="0" applyNumberFormat="1" applyFont="1" applyFill="1" applyBorder="1" applyAlignment="1" applyProtection="1">
      <alignment horizontal="center"/>
      <protection/>
    </xf>
    <xf numFmtId="2" fontId="0" fillId="35" borderId="29" xfId="0" applyNumberFormat="1" applyFont="1" applyFill="1" applyBorder="1" applyAlignment="1" applyProtection="1">
      <alignment horizontal="center"/>
      <protection/>
    </xf>
    <xf numFmtId="1" fontId="0" fillId="35" borderId="19" xfId="0" applyNumberFormat="1" applyFont="1" applyFill="1" applyBorder="1" applyAlignment="1" applyProtection="1">
      <alignment horizontal="center"/>
      <protection/>
    </xf>
    <xf numFmtId="2" fontId="0" fillId="35" borderId="19" xfId="0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/>
      <protection locked="0"/>
    </xf>
    <xf numFmtId="1" fontId="1" fillId="0" borderId="37" xfId="0" applyNumberFormat="1" applyFont="1" applyFill="1" applyBorder="1" applyAlignment="1" applyProtection="1">
      <alignment horizontal="center" vertical="center" textRotation="90"/>
      <protection/>
    </xf>
    <xf numFmtId="1" fontId="1" fillId="0" borderId="38" xfId="0" applyNumberFormat="1" applyFont="1" applyFill="1" applyBorder="1" applyAlignment="1" applyProtection="1">
      <alignment horizontal="center" vertical="center" textRotation="90"/>
      <protection/>
    </xf>
    <xf numFmtId="1" fontId="1" fillId="0" borderId="39" xfId="0" applyNumberFormat="1" applyFont="1" applyFill="1" applyBorder="1" applyAlignment="1" applyProtection="1">
      <alignment horizontal="center" vertical="center" textRotation="90"/>
      <protection/>
    </xf>
    <xf numFmtId="1" fontId="1" fillId="0" borderId="40" xfId="0" applyNumberFormat="1" applyFont="1" applyFill="1" applyBorder="1" applyAlignment="1" applyProtection="1">
      <alignment horizontal="center" vertical="center" textRotation="90"/>
      <protection/>
    </xf>
    <xf numFmtId="2" fontId="1" fillId="0" borderId="29" xfId="0" applyNumberFormat="1" applyFont="1" applyFill="1" applyBorder="1" applyAlignment="1" applyProtection="1">
      <alignment horizontal="center" vertical="center" textRotation="90"/>
      <protection/>
    </xf>
    <xf numFmtId="1" fontId="1" fillId="0" borderId="19" xfId="0" applyNumberFormat="1" applyFont="1" applyFill="1" applyBorder="1" applyAlignment="1" applyProtection="1">
      <alignment horizontal="center" vertical="center" textRotation="90"/>
      <protection/>
    </xf>
    <xf numFmtId="2" fontId="1" fillId="0" borderId="19" xfId="0" applyNumberFormat="1" applyFont="1" applyFill="1" applyBorder="1" applyAlignment="1" applyProtection="1">
      <alignment horizontal="center" vertical="center" textRotation="90"/>
      <protection/>
    </xf>
    <xf numFmtId="2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Font="1" applyFill="1" applyBorder="1" applyAlignment="1" applyProtection="1">
      <alignment horizontal="center" vertical="center" textRotation="90"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" fontId="0" fillId="36" borderId="32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1" fontId="0" fillId="37" borderId="10" xfId="0" applyNumberFormat="1" applyFont="1" applyFill="1" applyBorder="1" applyAlignment="1" applyProtection="1">
      <alignment wrapText="1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1" fontId="0" fillId="37" borderId="10" xfId="0" applyNumberFormat="1" applyFont="1" applyFill="1" applyBorder="1" applyAlignment="1" applyProtection="1">
      <alignment/>
      <protection/>
    </xf>
    <xf numFmtId="1" fontId="0" fillId="37" borderId="17" xfId="0" applyNumberFormat="1" applyFont="1" applyFill="1" applyBorder="1" applyAlignment="1" applyProtection="1">
      <alignment horizontal="center"/>
      <protection/>
    </xf>
    <xf numFmtId="1" fontId="0" fillId="37" borderId="18" xfId="0" applyNumberFormat="1" applyFont="1" applyFill="1" applyBorder="1" applyAlignment="1" applyProtection="1">
      <alignment horizontal="center"/>
      <protection/>
    </xf>
    <xf numFmtId="2" fontId="1" fillId="0" borderId="41" xfId="0" applyNumberFormat="1" applyFont="1" applyFill="1" applyBorder="1" applyAlignment="1" applyProtection="1">
      <alignment horizontal="center"/>
      <protection/>
    </xf>
    <xf numFmtId="2" fontId="1" fillId="0" borderId="3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tabSelected="1" zoomScalePageLayoutView="0" workbookViewId="0" topLeftCell="A1">
      <pane xSplit="7" ySplit="3" topLeftCell="S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7.2812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4" t="s">
        <v>4</v>
      </c>
      <c r="J1" s="105"/>
      <c r="K1" s="105"/>
      <c r="L1" s="105"/>
      <c r="M1" s="37"/>
      <c r="N1" s="104" t="s">
        <v>5</v>
      </c>
      <c r="O1" s="105"/>
      <c r="P1" s="105"/>
      <c r="Q1" s="105"/>
      <c r="R1" s="37"/>
      <c r="S1" s="104" t="s">
        <v>6</v>
      </c>
      <c r="T1" s="105"/>
      <c r="U1" s="105"/>
      <c r="V1" s="105"/>
      <c r="W1" s="37"/>
      <c r="X1" s="104" t="s">
        <v>7</v>
      </c>
      <c r="Y1" s="105"/>
      <c r="Z1" s="105"/>
      <c r="AA1" s="105"/>
      <c r="AB1" s="37"/>
      <c r="AC1" s="104" t="s">
        <v>8</v>
      </c>
      <c r="AD1" s="105"/>
      <c r="AE1" s="105"/>
      <c r="AF1" s="105"/>
      <c r="AG1" s="37"/>
      <c r="AH1" s="104" t="s">
        <v>9</v>
      </c>
      <c r="AI1" s="105"/>
      <c r="AJ1" s="105"/>
      <c r="AK1" s="105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85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97" t="s">
        <v>39</v>
      </c>
      <c r="B4" s="98"/>
      <c r="C4" s="99"/>
      <c r="D4" s="100"/>
      <c r="E4" s="101">
        <f aca="true" t="shared" si="0" ref="E4:E35">RANK(H4,H$3:H$71,1)</f>
        <v>7</v>
      </c>
      <c r="F4" s="102">
        <f aca="true" t="shared" si="1" ref="F4:F35">IF(J4=0,1,0)+IF(O4=0,1,0)+IF(T4=0,1,0)+IF(Y4=0,1,0)+IF(AD4=0,1,0)+IF(AI4=0,1,0)</f>
        <v>6</v>
      </c>
      <c r="G4" s="103">
        <f aca="true" t="shared" si="2" ref="G4:G35">J4+O4+T4+Y4+AD4+AI4</f>
        <v>0</v>
      </c>
      <c r="H4" s="60">
        <f aca="true" t="shared" si="3" ref="H4:H35">M4+R4+W4+AB4+AG4+AL4</f>
        <v>161.31</v>
      </c>
      <c r="I4" s="38">
        <v>33.35</v>
      </c>
      <c r="J4" s="39">
        <v>0</v>
      </c>
      <c r="K4" s="40">
        <v>0</v>
      </c>
      <c r="L4" s="40">
        <v>0</v>
      </c>
      <c r="M4" s="55">
        <f aca="true" t="shared" si="4" ref="M4:M35">IF((OR(I4="",I4="DNF",I4="DQ",I4="DNC")),"",(I4+(5*J4)+(K4*10)-(L4*10)))</f>
        <v>33.35</v>
      </c>
      <c r="N4" s="38">
        <v>24.56</v>
      </c>
      <c r="O4" s="39">
        <v>0</v>
      </c>
      <c r="P4" s="40">
        <v>0</v>
      </c>
      <c r="Q4" s="40">
        <v>0</v>
      </c>
      <c r="R4" s="55">
        <f aca="true" t="shared" si="5" ref="R4:R35">IF((OR(N4="",N4="DNF",N4="DQ",N4="DNC")),"",(N4+(5*O4)+(P4*10)-(Q4*10)))</f>
        <v>24.56</v>
      </c>
      <c r="S4" s="38">
        <v>24.07</v>
      </c>
      <c r="T4" s="39">
        <v>0</v>
      </c>
      <c r="U4" s="40">
        <v>0</v>
      </c>
      <c r="V4" s="40">
        <v>0</v>
      </c>
      <c r="W4" s="55">
        <f aca="true" t="shared" si="6" ref="W4:W35">IF((OR(S4="",S4="DNF",S4="DQ",S4="DNC")),"",(S4+(5*T4)+(U4*10)-(V4*10)))</f>
        <v>24.07</v>
      </c>
      <c r="X4" s="38">
        <v>22.11</v>
      </c>
      <c r="Y4" s="39">
        <v>0</v>
      </c>
      <c r="Z4" s="40">
        <v>0</v>
      </c>
      <c r="AA4" s="40">
        <v>0</v>
      </c>
      <c r="AB4" s="55">
        <f aca="true" t="shared" si="7" ref="AB4:AB35">IF((OR(X4="",X4="DNF",X4="DQ",X4="DNC")),"",(X4+(5*Y4)+(Z4*10)-(AA4*10)))</f>
        <v>22.11</v>
      </c>
      <c r="AC4" s="38">
        <v>24.85</v>
      </c>
      <c r="AD4" s="39">
        <v>0</v>
      </c>
      <c r="AE4" s="40">
        <v>0</v>
      </c>
      <c r="AF4" s="40">
        <v>0</v>
      </c>
      <c r="AG4" s="55">
        <f aca="true" t="shared" si="8" ref="AG4:AG35">IF((OR(AC4="",AC4="DNF",AC4="DQ",AC4="DNC")),"",(AC4+(5*AD4)+(AE4*10)-(AF4*10)))</f>
        <v>24.85</v>
      </c>
      <c r="AH4" s="38">
        <v>32.37</v>
      </c>
      <c r="AI4" s="39">
        <v>0</v>
      </c>
      <c r="AJ4" s="40">
        <v>0</v>
      </c>
      <c r="AK4" s="40">
        <v>0</v>
      </c>
      <c r="AL4" s="62">
        <f aca="true" t="shared" si="9" ref="AL4:AL35">IF((OR(AH4="",AH4="DNF",AH4="DQ",AH4="DNC")),"",(AH4+(5*AI4)+(AJ4*10)-(AK4*10)))</f>
        <v>32.37</v>
      </c>
      <c r="AM4" s="64" t="s">
        <v>51</v>
      </c>
    </row>
    <row r="5" spans="1:39" s="1" customFormat="1" ht="12.75">
      <c r="A5" s="97" t="s">
        <v>88</v>
      </c>
      <c r="B5" s="98"/>
      <c r="C5" s="99"/>
      <c r="D5" s="100"/>
      <c r="E5" s="101">
        <f t="shared" si="0"/>
        <v>9</v>
      </c>
      <c r="F5" s="102">
        <f t="shared" si="1"/>
        <v>6</v>
      </c>
      <c r="G5" s="103">
        <f t="shared" si="2"/>
        <v>0</v>
      </c>
      <c r="H5" s="60">
        <f t="shared" si="3"/>
        <v>171.28</v>
      </c>
      <c r="I5" s="38">
        <v>27.89</v>
      </c>
      <c r="J5" s="39">
        <v>0</v>
      </c>
      <c r="K5" s="40">
        <v>0</v>
      </c>
      <c r="L5" s="40">
        <v>0</v>
      </c>
      <c r="M5" s="55">
        <f t="shared" si="4"/>
        <v>27.89</v>
      </c>
      <c r="N5" s="38">
        <v>24.21</v>
      </c>
      <c r="O5" s="39">
        <v>0</v>
      </c>
      <c r="P5" s="40">
        <v>0</v>
      </c>
      <c r="Q5" s="40">
        <v>0</v>
      </c>
      <c r="R5" s="55">
        <f t="shared" si="5"/>
        <v>24.21</v>
      </c>
      <c r="S5" s="38">
        <v>29.1</v>
      </c>
      <c r="T5" s="39">
        <v>0</v>
      </c>
      <c r="U5" s="40">
        <v>0</v>
      </c>
      <c r="V5" s="40">
        <v>0</v>
      </c>
      <c r="W5" s="55">
        <f t="shared" si="6"/>
        <v>29.1</v>
      </c>
      <c r="X5" s="38">
        <v>23.69</v>
      </c>
      <c r="Y5" s="39">
        <v>0</v>
      </c>
      <c r="Z5" s="40">
        <v>0</v>
      </c>
      <c r="AA5" s="40">
        <v>0</v>
      </c>
      <c r="AB5" s="55">
        <f t="shared" si="7"/>
        <v>23.69</v>
      </c>
      <c r="AC5" s="38">
        <v>28.29</v>
      </c>
      <c r="AD5" s="39">
        <v>0</v>
      </c>
      <c r="AE5" s="40">
        <v>0</v>
      </c>
      <c r="AF5" s="40">
        <v>0</v>
      </c>
      <c r="AG5" s="55">
        <f t="shared" si="8"/>
        <v>28.29</v>
      </c>
      <c r="AH5" s="38">
        <v>38.1</v>
      </c>
      <c r="AI5" s="39">
        <v>0</v>
      </c>
      <c r="AJ5" s="40">
        <v>0</v>
      </c>
      <c r="AK5" s="40">
        <v>0</v>
      </c>
      <c r="AL5" s="62">
        <f t="shared" si="9"/>
        <v>38.1</v>
      </c>
      <c r="AM5" s="64" t="s">
        <v>46</v>
      </c>
    </row>
    <row r="6" spans="1:39" s="1" customFormat="1" ht="12.75">
      <c r="A6" s="97" t="s">
        <v>102</v>
      </c>
      <c r="B6" s="98"/>
      <c r="C6" s="99"/>
      <c r="D6" s="100"/>
      <c r="E6" s="101">
        <f t="shared" si="0"/>
        <v>15</v>
      </c>
      <c r="F6" s="102">
        <f t="shared" si="1"/>
        <v>6</v>
      </c>
      <c r="G6" s="103">
        <f t="shared" si="2"/>
        <v>0</v>
      </c>
      <c r="H6" s="60">
        <f t="shared" si="3"/>
        <v>196.33999999999997</v>
      </c>
      <c r="I6" s="38">
        <v>39.72</v>
      </c>
      <c r="J6" s="39">
        <v>0</v>
      </c>
      <c r="K6" s="40">
        <v>0</v>
      </c>
      <c r="L6" s="40">
        <v>0</v>
      </c>
      <c r="M6" s="55">
        <f t="shared" si="4"/>
        <v>39.72</v>
      </c>
      <c r="N6" s="38">
        <v>30.13</v>
      </c>
      <c r="O6" s="39">
        <v>0</v>
      </c>
      <c r="P6" s="40">
        <v>0</v>
      </c>
      <c r="Q6" s="40">
        <v>0</v>
      </c>
      <c r="R6" s="55">
        <f t="shared" si="5"/>
        <v>30.13</v>
      </c>
      <c r="S6" s="38">
        <v>32.11</v>
      </c>
      <c r="T6" s="39">
        <v>0</v>
      </c>
      <c r="U6" s="40">
        <v>0</v>
      </c>
      <c r="V6" s="40">
        <v>0</v>
      </c>
      <c r="W6" s="55">
        <f t="shared" si="6"/>
        <v>32.11</v>
      </c>
      <c r="X6" s="38">
        <v>25.66</v>
      </c>
      <c r="Y6" s="39">
        <v>0</v>
      </c>
      <c r="Z6" s="40">
        <v>0</v>
      </c>
      <c r="AA6" s="40">
        <v>0</v>
      </c>
      <c r="AB6" s="55">
        <f t="shared" si="7"/>
        <v>25.66</v>
      </c>
      <c r="AC6" s="38">
        <v>28.53</v>
      </c>
      <c r="AD6" s="39">
        <v>0</v>
      </c>
      <c r="AE6" s="40">
        <v>0</v>
      </c>
      <c r="AF6" s="40">
        <v>0</v>
      </c>
      <c r="AG6" s="55">
        <f t="shared" si="8"/>
        <v>28.53</v>
      </c>
      <c r="AH6" s="38">
        <v>40.19</v>
      </c>
      <c r="AI6" s="39">
        <v>0</v>
      </c>
      <c r="AJ6" s="40">
        <v>0</v>
      </c>
      <c r="AK6" s="40">
        <v>0</v>
      </c>
      <c r="AL6" s="62">
        <f t="shared" si="9"/>
        <v>40.19</v>
      </c>
      <c r="AM6" s="64" t="s">
        <v>54</v>
      </c>
    </row>
    <row r="7" spans="1:39" s="1" customFormat="1" ht="12.75">
      <c r="A7" s="97" t="s">
        <v>40</v>
      </c>
      <c r="B7" s="98"/>
      <c r="C7" s="99"/>
      <c r="D7" s="100"/>
      <c r="E7" s="101">
        <f t="shared" si="0"/>
        <v>28</v>
      </c>
      <c r="F7" s="102">
        <f t="shared" si="1"/>
        <v>6</v>
      </c>
      <c r="G7" s="103">
        <f t="shared" si="2"/>
        <v>0</v>
      </c>
      <c r="H7" s="60">
        <f t="shared" si="3"/>
        <v>227.89999999999998</v>
      </c>
      <c r="I7" s="38">
        <v>44.97</v>
      </c>
      <c r="J7" s="39">
        <v>0</v>
      </c>
      <c r="K7" s="40">
        <v>0</v>
      </c>
      <c r="L7" s="40">
        <v>0</v>
      </c>
      <c r="M7" s="55">
        <f t="shared" si="4"/>
        <v>44.97</v>
      </c>
      <c r="N7" s="38">
        <v>35.47</v>
      </c>
      <c r="O7" s="39">
        <v>0</v>
      </c>
      <c r="P7" s="40">
        <v>0</v>
      </c>
      <c r="Q7" s="40">
        <v>0</v>
      </c>
      <c r="R7" s="55">
        <f t="shared" si="5"/>
        <v>35.47</v>
      </c>
      <c r="S7" s="38">
        <v>38.54</v>
      </c>
      <c r="T7" s="39">
        <v>0</v>
      </c>
      <c r="U7" s="40">
        <v>0</v>
      </c>
      <c r="V7" s="40">
        <v>0</v>
      </c>
      <c r="W7" s="55">
        <f t="shared" si="6"/>
        <v>38.54</v>
      </c>
      <c r="X7" s="38">
        <v>30.97</v>
      </c>
      <c r="Y7" s="39">
        <v>0</v>
      </c>
      <c r="Z7" s="40">
        <v>0</v>
      </c>
      <c r="AA7" s="40">
        <v>0</v>
      </c>
      <c r="AB7" s="55">
        <f t="shared" si="7"/>
        <v>30.97</v>
      </c>
      <c r="AC7" s="38">
        <v>33.34</v>
      </c>
      <c r="AD7" s="39">
        <v>0</v>
      </c>
      <c r="AE7" s="40">
        <v>0</v>
      </c>
      <c r="AF7" s="40">
        <v>0</v>
      </c>
      <c r="AG7" s="55">
        <f t="shared" si="8"/>
        <v>33.34</v>
      </c>
      <c r="AH7" s="38">
        <v>44.61</v>
      </c>
      <c r="AI7" s="39">
        <v>0</v>
      </c>
      <c r="AJ7" s="40">
        <v>0</v>
      </c>
      <c r="AK7" s="40">
        <v>0</v>
      </c>
      <c r="AL7" s="62">
        <f t="shared" si="9"/>
        <v>44.61</v>
      </c>
      <c r="AM7" s="64" t="s">
        <v>52</v>
      </c>
    </row>
    <row r="8" spans="1:39" s="1" customFormat="1" ht="12.75">
      <c r="A8" s="97" t="s">
        <v>34</v>
      </c>
      <c r="B8" s="98"/>
      <c r="C8" s="99"/>
      <c r="D8" s="100"/>
      <c r="E8" s="101">
        <f t="shared" si="0"/>
        <v>59</v>
      </c>
      <c r="F8" s="102">
        <f t="shared" si="1"/>
        <v>6</v>
      </c>
      <c r="G8" s="103">
        <f t="shared" si="2"/>
        <v>0</v>
      </c>
      <c r="H8" s="60">
        <f t="shared" si="3"/>
        <v>408.74</v>
      </c>
      <c r="I8" s="38">
        <v>80.26</v>
      </c>
      <c r="J8" s="39">
        <v>0</v>
      </c>
      <c r="K8" s="40">
        <v>0</v>
      </c>
      <c r="L8" s="40">
        <v>0</v>
      </c>
      <c r="M8" s="55">
        <f t="shared" si="4"/>
        <v>80.26</v>
      </c>
      <c r="N8" s="38">
        <v>71.21</v>
      </c>
      <c r="O8" s="39">
        <v>0</v>
      </c>
      <c r="P8" s="40">
        <v>0</v>
      </c>
      <c r="Q8" s="40">
        <v>0</v>
      </c>
      <c r="R8" s="55">
        <f t="shared" si="5"/>
        <v>71.21</v>
      </c>
      <c r="S8" s="38">
        <v>56.7</v>
      </c>
      <c r="T8" s="39">
        <v>0</v>
      </c>
      <c r="U8" s="40">
        <v>0</v>
      </c>
      <c r="V8" s="40">
        <v>0</v>
      </c>
      <c r="W8" s="55">
        <f t="shared" si="6"/>
        <v>56.7</v>
      </c>
      <c r="X8" s="38">
        <v>56.02</v>
      </c>
      <c r="Y8" s="39">
        <v>0</v>
      </c>
      <c r="Z8" s="40">
        <v>0</v>
      </c>
      <c r="AA8" s="40">
        <v>0</v>
      </c>
      <c r="AB8" s="55">
        <f t="shared" si="7"/>
        <v>56.02</v>
      </c>
      <c r="AC8" s="38">
        <v>63.63</v>
      </c>
      <c r="AD8" s="39">
        <v>0</v>
      </c>
      <c r="AE8" s="40">
        <v>0</v>
      </c>
      <c r="AF8" s="40">
        <v>0</v>
      </c>
      <c r="AG8" s="55">
        <f t="shared" si="8"/>
        <v>63.63</v>
      </c>
      <c r="AH8" s="38">
        <v>80.92</v>
      </c>
      <c r="AI8" s="39">
        <v>0</v>
      </c>
      <c r="AJ8" s="40">
        <v>0</v>
      </c>
      <c r="AK8" s="40">
        <v>0</v>
      </c>
      <c r="AL8" s="62">
        <f t="shared" si="9"/>
        <v>80.92</v>
      </c>
      <c r="AM8" s="64" t="s">
        <v>44</v>
      </c>
    </row>
    <row r="9" spans="1:39" s="1" customFormat="1" ht="12.75">
      <c r="A9" s="13" t="s">
        <v>117</v>
      </c>
      <c r="B9" s="11"/>
      <c r="C9" s="10"/>
      <c r="D9" s="12"/>
      <c r="E9" s="52">
        <f t="shared" si="0"/>
        <v>1</v>
      </c>
      <c r="F9" s="53">
        <f t="shared" si="1"/>
        <v>5</v>
      </c>
      <c r="G9" s="54">
        <f t="shared" si="2"/>
        <v>2</v>
      </c>
      <c r="H9" s="60">
        <f t="shared" si="3"/>
        <v>131.08</v>
      </c>
      <c r="I9" s="38">
        <v>27.68</v>
      </c>
      <c r="J9" s="39">
        <v>0</v>
      </c>
      <c r="K9" s="40">
        <v>0</v>
      </c>
      <c r="L9" s="40">
        <v>0</v>
      </c>
      <c r="M9" s="55">
        <f t="shared" si="4"/>
        <v>27.68</v>
      </c>
      <c r="N9" s="38">
        <v>18.1</v>
      </c>
      <c r="O9" s="39">
        <v>0</v>
      </c>
      <c r="P9" s="40">
        <v>0</v>
      </c>
      <c r="Q9" s="40">
        <v>0</v>
      </c>
      <c r="R9" s="55">
        <f t="shared" si="5"/>
        <v>18.1</v>
      </c>
      <c r="S9" s="38">
        <v>19.06</v>
      </c>
      <c r="T9" s="39">
        <v>2</v>
      </c>
      <c r="U9" s="40">
        <v>0</v>
      </c>
      <c r="V9" s="40">
        <v>0</v>
      </c>
      <c r="W9" s="55">
        <f t="shared" si="6"/>
        <v>29.06</v>
      </c>
      <c r="X9" s="38">
        <v>16.69</v>
      </c>
      <c r="Y9" s="39">
        <v>0</v>
      </c>
      <c r="Z9" s="40">
        <v>0</v>
      </c>
      <c r="AA9" s="40">
        <v>0</v>
      </c>
      <c r="AB9" s="55">
        <f t="shared" si="7"/>
        <v>16.69</v>
      </c>
      <c r="AC9" s="38">
        <v>17.96</v>
      </c>
      <c r="AD9" s="39">
        <v>0</v>
      </c>
      <c r="AE9" s="40">
        <v>0</v>
      </c>
      <c r="AF9" s="40">
        <v>0</v>
      </c>
      <c r="AG9" s="55">
        <f t="shared" si="8"/>
        <v>17.96</v>
      </c>
      <c r="AH9" s="38">
        <v>21.59</v>
      </c>
      <c r="AI9" s="39">
        <v>0</v>
      </c>
      <c r="AJ9" s="40">
        <v>0</v>
      </c>
      <c r="AK9" s="40">
        <v>0</v>
      </c>
      <c r="AL9" s="62">
        <f t="shared" si="9"/>
        <v>21.59</v>
      </c>
      <c r="AM9" s="64" t="s">
        <v>55</v>
      </c>
    </row>
    <row r="10" spans="1:39" s="1" customFormat="1" ht="12.75">
      <c r="A10" s="13" t="s">
        <v>63</v>
      </c>
      <c r="B10" s="11"/>
      <c r="C10" s="10"/>
      <c r="D10" s="12"/>
      <c r="E10" s="52">
        <f t="shared" si="0"/>
        <v>5</v>
      </c>
      <c r="F10" s="53">
        <f t="shared" si="1"/>
        <v>5</v>
      </c>
      <c r="G10" s="54">
        <f t="shared" si="2"/>
        <v>1</v>
      </c>
      <c r="H10" s="60">
        <f t="shared" si="3"/>
        <v>145.5</v>
      </c>
      <c r="I10" s="38">
        <v>27.84</v>
      </c>
      <c r="J10" s="39">
        <v>0</v>
      </c>
      <c r="K10" s="40">
        <v>0</v>
      </c>
      <c r="L10" s="40">
        <v>0</v>
      </c>
      <c r="M10" s="55">
        <f t="shared" si="4"/>
        <v>27.84</v>
      </c>
      <c r="N10" s="38">
        <v>20.35</v>
      </c>
      <c r="O10" s="39">
        <v>0</v>
      </c>
      <c r="P10" s="40">
        <v>0</v>
      </c>
      <c r="Q10" s="40">
        <v>0</v>
      </c>
      <c r="R10" s="55">
        <f t="shared" si="5"/>
        <v>20.35</v>
      </c>
      <c r="S10" s="38">
        <v>25.66</v>
      </c>
      <c r="T10" s="39">
        <v>1</v>
      </c>
      <c r="U10" s="40">
        <v>0</v>
      </c>
      <c r="V10" s="40">
        <v>0</v>
      </c>
      <c r="W10" s="55">
        <f t="shared" si="6"/>
        <v>30.66</v>
      </c>
      <c r="X10" s="38">
        <v>18.97</v>
      </c>
      <c r="Y10" s="39">
        <v>0</v>
      </c>
      <c r="Z10" s="40">
        <v>0</v>
      </c>
      <c r="AA10" s="40">
        <v>0</v>
      </c>
      <c r="AB10" s="55">
        <f t="shared" si="7"/>
        <v>18.97</v>
      </c>
      <c r="AC10" s="38">
        <v>20.85</v>
      </c>
      <c r="AD10" s="39">
        <v>0</v>
      </c>
      <c r="AE10" s="40">
        <v>0</v>
      </c>
      <c r="AF10" s="40">
        <v>0</v>
      </c>
      <c r="AG10" s="55">
        <f t="shared" si="8"/>
        <v>20.85</v>
      </c>
      <c r="AH10" s="38">
        <v>26.83</v>
      </c>
      <c r="AI10" s="39">
        <v>0</v>
      </c>
      <c r="AJ10" s="40">
        <v>0</v>
      </c>
      <c r="AK10" s="40">
        <v>0</v>
      </c>
      <c r="AL10" s="62">
        <f t="shared" si="9"/>
        <v>26.83</v>
      </c>
      <c r="AM10" s="64" t="s">
        <v>45</v>
      </c>
    </row>
    <row r="11" spans="1:39" s="1" customFormat="1" ht="12.75">
      <c r="A11" s="13" t="s">
        <v>121</v>
      </c>
      <c r="B11" s="11"/>
      <c r="C11" s="10"/>
      <c r="D11" s="12"/>
      <c r="E11" s="52">
        <f t="shared" si="0"/>
        <v>16</v>
      </c>
      <c r="F11" s="53">
        <f t="shared" si="1"/>
        <v>5</v>
      </c>
      <c r="G11" s="54">
        <f t="shared" si="2"/>
        <v>3</v>
      </c>
      <c r="H11" s="60">
        <f t="shared" si="3"/>
        <v>196.67000000000002</v>
      </c>
      <c r="I11" s="38">
        <v>35.5</v>
      </c>
      <c r="J11" s="39">
        <v>0</v>
      </c>
      <c r="K11" s="40">
        <v>0</v>
      </c>
      <c r="L11" s="40">
        <v>0</v>
      </c>
      <c r="M11" s="55">
        <f t="shared" si="4"/>
        <v>35.5</v>
      </c>
      <c r="N11" s="38">
        <v>26.29</v>
      </c>
      <c r="O11" s="39">
        <v>0</v>
      </c>
      <c r="P11" s="40">
        <v>0</v>
      </c>
      <c r="Q11" s="40">
        <v>0</v>
      </c>
      <c r="R11" s="55">
        <f t="shared" si="5"/>
        <v>26.29</v>
      </c>
      <c r="S11" s="38">
        <v>32.86</v>
      </c>
      <c r="T11" s="39">
        <v>0</v>
      </c>
      <c r="U11" s="40">
        <v>0</v>
      </c>
      <c r="V11" s="40">
        <v>0</v>
      </c>
      <c r="W11" s="55">
        <f t="shared" si="6"/>
        <v>32.86</v>
      </c>
      <c r="X11" s="38">
        <v>26.58</v>
      </c>
      <c r="Y11" s="39">
        <v>3</v>
      </c>
      <c r="Z11" s="40">
        <v>0</v>
      </c>
      <c r="AA11" s="40">
        <v>0</v>
      </c>
      <c r="AB11" s="55">
        <f t="shared" si="7"/>
        <v>41.58</v>
      </c>
      <c r="AC11" s="38">
        <v>29.45</v>
      </c>
      <c r="AD11" s="39">
        <v>0</v>
      </c>
      <c r="AE11" s="40">
        <v>0</v>
      </c>
      <c r="AF11" s="40">
        <v>0</v>
      </c>
      <c r="AG11" s="55">
        <f t="shared" si="8"/>
        <v>29.45</v>
      </c>
      <c r="AH11" s="38">
        <v>30.99</v>
      </c>
      <c r="AI11" s="39">
        <v>0</v>
      </c>
      <c r="AJ11" s="40">
        <v>0</v>
      </c>
      <c r="AK11" s="40">
        <v>0</v>
      </c>
      <c r="AL11" s="62">
        <f t="shared" si="9"/>
        <v>30.99</v>
      </c>
      <c r="AM11" s="64" t="s">
        <v>52</v>
      </c>
    </row>
    <row r="12" spans="1:39" s="1" customFormat="1" ht="12.75">
      <c r="A12" s="94" t="s">
        <v>105</v>
      </c>
      <c r="B12" s="11"/>
      <c r="C12" s="10"/>
      <c r="D12" s="12"/>
      <c r="E12" s="52">
        <f t="shared" si="0"/>
        <v>46</v>
      </c>
      <c r="F12" s="53">
        <f t="shared" si="1"/>
        <v>5</v>
      </c>
      <c r="G12" s="54">
        <f t="shared" si="2"/>
        <v>1</v>
      </c>
      <c r="H12" s="60">
        <f t="shared" si="3"/>
        <v>309.62</v>
      </c>
      <c r="I12" s="38">
        <v>55.31</v>
      </c>
      <c r="J12" s="39">
        <v>1</v>
      </c>
      <c r="K12" s="40">
        <v>0</v>
      </c>
      <c r="L12" s="40">
        <v>0</v>
      </c>
      <c r="M12" s="55">
        <f t="shared" si="4"/>
        <v>60.31</v>
      </c>
      <c r="N12" s="38">
        <v>51.3</v>
      </c>
      <c r="O12" s="39">
        <v>0</v>
      </c>
      <c r="P12" s="40">
        <v>0</v>
      </c>
      <c r="Q12" s="40">
        <v>0</v>
      </c>
      <c r="R12" s="55">
        <f t="shared" si="5"/>
        <v>51.3</v>
      </c>
      <c r="S12" s="38">
        <v>43.89</v>
      </c>
      <c r="T12" s="39">
        <v>0</v>
      </c>
      <c r="U12" s="40">
        <v>0</v>
      </c>
      <c r="V12" s="40">
        <v>0</v>
      </c>
      <c r="W12" s="55">
        <f t="shared" si="6"/>
        <v>43.89</v>
      </c>
      <c r="X12" s="38">
        <v>37.88</v>
      </c>
      <c r="Y12" s="39">
        <v>0</v>
      </c>
      <c r="Z12" s="40">
        <v>0</v>
      </c>
      <c r="AA12" s="40">
        <v>0</v>
      </c>
      <c r="AB12" s="55">
        <f t="shared" si="7"/>
        <v>37.88</v>
      </c>
      <c r="AC12" s="38">
        <v>43.26</v>
      </c>
      <c r="AD12" s="39">
        <v>0</v>
      </c>
      <c r="AE12" s="40">
        <v>1</v>
      </c>
      <c r="AF12" s="40">
        <v>0</v>
      </c>
      <c r="AG12" s="55">
        <f t="shared" si="8"/>
        <v>53.26</v>
      </c>
      <c r="AH12" s="38">
        <v>62.98</v>
      </c>
      <c r="AI12" s="39">
        <v>0</v>
      </c>
      <c r="AJ12" s="40">
        <v>0</v>
      </c>
      <c r="AK12" s="40">
        <v>0</v>
      </c>
      <c r="AL12" s="62">
        <f t="shared" si="9"/>
        <v>62.98</v>
      </c>
      <c r="AM12" s="64" t="s">
        <v>72</v>
      </c>
    </row>
    <row r="13" spans="1:39" s="1" customFormat="1" ht="12.75">
      <c r="A13" s="61" t="s">
        <v>118</v>
      </c>
      <c r="B13" s="11"/>
      <c r="C13" s="10"/>
      <c r="D13" s="12"/>
      <c r="E13" s="52">
        <f t="shared" si="0"/>
        <v>2</v>
      </c>
      <c r="F13" s="53">
        <f t="shared" si="1"/>
        <v>4</v>
      </c>
      <c r="G13" s="54">
        <f t="shared" si="2"/>
        <v>2</v>
      </c>
      <c r="H13" s="60">
        <f t="shared" si="3"/>
        <v>134.7</v>
      </c>
      <c r="I13" s="38">
        <v>25.36</v>
      </c>
      <c r="J13" s="39">
        <v>0</v>
      </c>
      <c r="K13" s="40">
        <v>0</v>
      </c>
      <c r="L13" s="40">
        <v>0</v>
      </c>
      <c r="M13" s="55">
        <f t="shared" si="4"/>
        <v>25.36</v>
      </c>
      <c r="N13" s="38">
        <v>20.35</v>
      </c>
      <c r="O13" s="39">
        <v>1</v>
      </c>
      <c r="P13" s="40">
        <v>0</v>
      </c>
      <c r="Q13" s="40">
        <v>0</v>
      </c>
      <c r="R13" s="55">
        <f t="shared" si="5"/>
        <v>25.35</v>
      </c>
      <c r="S13" s="38">
        <v>18.73</v>
      </c>
      <c r="T13" s="39">
        <v>1</v>
      </c>
      <c r="U13" s="40">
        <v>0</v>
      </c>
      <c r="V13" s="40">
        <v>0</v>
      </c>
      <c r="W13" s="55">
        <f t="shared" si="6"/>
        <v>23.73</v>
      </c>
      <c r="X13" s="38">
        <v>18.65</v>
      </c>
      <c r="Y13" s="39">
        <v>0</v>
      </c>
      <c r="Z13" s="40">
        <v>0</v>
      </c>
      <c r="AA13" s="40">
        <v>0</v>
      </c>
      <c r="AB13" s="55">
        <f t="shared" si="7"/>
        <v>18.65</v>
      </c>
      <c r="AC13" s="38">
        <v>19.66</v>
      </c>
      <c r="AD13" s="39">
        <v>0</v>
      </c>
      <c r="AE13" s="40">
        <v>0</v>
      </c>
      <c r="AF13" s="40">
        <v>0</v>
      </c>
      <c r="AG13" s="55">
        <f t="shared" si="8"/>
        <v>19.66</v>
      </c>
      <c r="AH13" s="38">
        <v>21.95</v>
      </c>
      <c r="AI13" s="39">
        <v>0</v>
      </c>
      <c r="AJ13" s="40">
        <v>0</v>
      </c>
      <c r="AK13" s="40">
        <v>0</v>
      </c>
      <c r="AL13" s="62">
        <f t="shared" si="9"/>
        <v>21.95</v>
      </c>
      <c r="AM13" s="64" t="s">
        <v>119</v>
      </c>
    </row>
    <row r="14" spans="1:39" s="1" customFormat="1" ht="12.75">
      <c r="A14" s="13" t="s">
        <v>113</v>
      </c>
      <c r="B14" s="11"/>
      <c r="C14" s="10"/>
      <c r="D14" s="12"/>
      <c r="E14" s="52">
        <f t="shared" si="0"/>
        <v>3</v>
      </c>
      <c r="F14" s="53">
        <f t="shared" si="1"/>
        <v>4</v>
      </c>
      <c r="G14" s="54">
        <f t="shared" si="2"/>
        <v>2</v>
      </c>
      <c r="H14" s="60">
        <f t="shared" si="3"/>
        <v>138.06</v>
      </c>
      <c r="I14" s="38">
        <v>25.29</v>
      </c>
      <c r="J14" s="39">
        <v>1</v>
      </c>
      <c r="K14" s="40">
        <v>0</v>
      </c>
      <c r="L14" s="40">
        <v>0</v>
      </c>
      <c r="M14" s="55">
        <f t="shared" si="4"/>
        <v>30.29</v>
      </c>
      <c r="N14" s="38">
        <v>20.52</v>
      </c>
      <c r="O14" s="39">
        <v>0</v>
      </c>
      <c r="P14" s="40">
        <v>0</v>
      </c>
      <c r="Q14" s="40">
        <v>0</v>
      </c>
      <c r="R14" s="55">
        <f t="shared" si="5"/>
        <v>20.52</v>
      </c>
      <c r="S14" s="38">
        <v>23.28</v>
      </c>
      <c r="T14" s="39">
        <v>1</v>
      </c>
      <c r="U14" s="40">
        <v>0</v>
      </c>
      <c r="V14" s="40">
        <v>0</v>
      </c>
      <c r="W14" s="55">
        <f t="shared" si="6"/>
        <v>28.28</v>
      </c>
      <c r="X14" s="38">
        <v>15.3</v>
      </c>
      <c r="Y14" s="39">
        <v>0</v>
      </c>
      <c r="Z14" s="40">
        <v>0</v>
      </c>
      <c r="AA14" s="40">
        <v>0</v>
      </c>
      <c r="AB14" s="55">
        <f t="shared" si="7"/>
        <v>15.3</v>
      </c>
      <c r="AC14" s="38">
        <v>23.05</v>
      </c>
      <c r="AD14" s="39">
        <v>0</v>
      </c>
      <c r="AE14" s="40">
        <v>0</v>
      </c>
      <c r="AF14" s="40">
        <v>0</v>
      </c>
      <c r="AG14" s="55">
        <f t="shared" si="8"/>
        <v>23.05</v>
      </c>
      <c r="AH14" s="38">
        <v>20.62</v>
      </c>
      <c r="AI14" s="39">
        <v>0</v>
      </c>
      <c r="AJ14" s="40">
        <v>0</v>
      </c>
      <c r="AK14" s="40">
        <v>0</v>
      </c>
      <c r="AL14" s="62">
        <f t="shared" si="9"/>
        <v>20.62</v>
      </c>
      <c r="AM14" s="64" t="s">
        <v>115</v>
      </c>
    </row>
    <row r="15" spans="1:39" s="1" customFormat="1" ht="12.75">
      <c r="A15" s="13" t="s">
        <v>78</v>
      </c>
      <c r="B15" s="11"/>
      <c r="C15" s="10"/>
      <c r="D15" s="12"/>
      <c r="E15" s="52">
        <f t="shared" si="0"/>
        <v>4</v>
      </c>
      <c r="F15" s="53">
        <f t="shared" si="1"/>
        <v>4</v>
      </c>
      <c r="G15" s="54">
        <f t="shared" si="2"/>
        <v>2</v>
      </c>
      <c r="H15" s="60">
        <f t="shared" si="3"/>
        <v>145.01000000000002</v>
      </c>
      <c r="I15" s="38">
        <v>25.72</v>
      </c>
      <c r="J15" s="39">
        <v>1</v>
      </c>
      <c r="K15" s="40">
        <v>0</v>
      </c>
      <c r="L15" s="40">
        <v>0</v>
      </c>
      <c r="M15" s="55">
        <f t="shared" si="4"/>
        <v>30.72</v>
      </c>
      <c r="N15" s="38">
        <v>21</v>
      </c>
      <c r="O15" s="39">
        <v>1</v>
      </c>
      <c r="P15" s="40">
        <v>0</v>
      </c>
      <c r="Q15" s="40">
        <v>0</v>
      </c>
      <c r="R15" s="55">
        <f t="shared" si="5"/>
        <v>26</v>
      </c>
      <c r="S15" s="38">
        <v>21.01</v>
      </c>
      <c r="T15" s="39">
        <v>0</v>
      </c>
      <c r="U15" s="40">
        <v>0</v>
      </c>
      <c r="V15" s="40">
        <v>0</v>
      </c>
      <c r="W15" s="55">
        <f t="shared" si="6"/>
        <v>21.01</v>
      </c>
      <c r="X15" s="38">
        <v>25.19</v>
      </c>
      <c r="Y15" s="39">
        <v>0</v>
      </c>
      <c r="Z15" s="95">
        <v>0</v>
      </c>
      <c r="AA15" s="40">
        <v>0</v>
      </c>
      <c r="AB15" s="55">
        <f t="shared" si="7"/>
        <v>25.19</v>
      </c>
      <c r="AC15" s="38">
        <v>17.79</v>
      </c>
      <c r="AD15" s="39">
        <v>0</v>
      </c>
      <c r="AE15" s="40">
        <v>0</v>
      </c>
      <c r="AF15" s="40">
        <v>0</v>
      </c>
      <c r="AG15" s="55">
        <f t="shared" si="8"/>
        <v>17.79</v>
      </c>
      <c r="AH15" s="38">
        <v>24.3</v>
      </c>
      <c r="AI15" s="39">
        <v>0</v>
      </c>
      <c r="AJ15" s="40">
        <v>0</v>
      </c>
      <c r="AK15" s="40">
        <v>0</v>
      </c>
      <c r="AL15" s="62">
        <f t="shared" si="9"/>
        <v>24.3</v>
      </c>
      <c r="AM15" s="64" t="s">
        <v>47</v>
      </c>
    </row>
    <row r="16" spans="1:39" s="1" customFormat="1" ht="12.75">
      <c r="A16" s="13" t="s">
        <v>62</v>
      </c>
      <c r="B16" s="11"/>
      <c r="C16" s="10"/>
      <c r="D16" s="12"/>
      <c r="E16" s="52">
        <f t="shared" si="0"/>
        <v>6</v>
      </c>
      <c r="F16" s="53">
        <f t="shared" si="1"/>
        <v>4</v>
      </c>
      <c r="G16" s="54">
        <f t="shared" si="2"/>
        <v>2</v>
      </c>
      <c r="H16" s="60">
        <f t="shared" si="3"/>
        <v>158.72</v>
      </c>
      <c r="I16" s="38">
        <v>32.16</v>
      </c>
      <c r="J16" s="39">
        <v>0</v>
      </c>
      <c r="K16" s="40">
        <v>0</v>
      </c>
      <c r="L16" s="40">
        <v>0</v>
      </c>
      <c r="M16" s="55">
        <f t="shared" si="4"/>
        <v>32.16</v>
      </c>
      <c r="N16" s="38">
        <v>22.25</v>
      </c>
      <c r="O16" s="39">
        <v>0</v>
      </c>
      <c r="P16" s="40">
        <v>0</v>
      </c>
      <c r="Q16" s="40">
        <v>0</v>
      </c>
      <c r="R16" s="55">
        <f t="shared" si="5"/>
        <v>22.25</v>
      </c>
      <c r="S16" s="38">
        <v>25.82</v>
      </c>
      <c r="T16" s="39">
        <v>0</v>
      </c>
      <c r="U16" s="40">
        <v>0</v>
      </c>
      <c r="V16" s="40">
        <v>0</v>
      </c>
      <c r="W16" s="55">
        <f t="shared" si="6"/>
        <v>25.82</v>
      </c>
      <c r="X16" s="38">
        <v>21.75</v>
      </c>
      <c r="Y16" s="39">
        <v>1</v>
      </c>
      <c r="Z16" s="40">
        <v>0</v>
      </c>
      <c r="AA16" s="40">
        <v>0</v>
      </c>
      <c r="AB16" s="55">
        <f t="shared" si="7"/>
        <v>26.75</v>
      </c>
      <c r="AC16" s="38">
        <v>20.39</v>
      </c>
      <c r="AD16" s="39">
        <v>1</v>
      </c>
      <c r="AE16" s="40">
        <v>0</v>
      </c>
      <c r="AF16" s="40">
        <v>0</v>
      </c>
      <c r="AG16" s="55">
        <f t="shared" si="8"/>
        <v>25.39</v>
      </c>
      <c r="AH16" s="38">
        <v>26.35</v>
      </c>
      <c r="AI16" s="39">
        <v>0</v>
      </c>
      <c r="AJ16" s="40">
        <v>0</v>
      </c>
      <c r="AK16" s="40">
        <v>0</v>
      </c>
      <c r="AL16" s="62">
        <f t="shared" si="9"/>
        <v>26.35</v>
      </c>
      <c r="AM16" s="64" t="s">
        <v>55</v>
      </c>
    </row>
    <row r="17" spans="1:39" s="1" customFormat="1" ht="12.75">
      <c r="A17" s="13" t="s">
        <v>87</v>
      </c>
      <c r="B17" s="11"/>
      <c r="C17" s="10"/>
      <c r="D17" s="12"/>
      <c r="E17" s="52">
        <f t="shared" si="0"/>
        <v>10</v>
      </c>
      <c r="F17" s="53">
        <f t="shared" si="1"/>
        <v>4</v>
      </c>
      <c r="G17" s="54">
        <f t="shared" si="2"/>
        <v>2</v>
      </c>
      <c r="H17" s="60">
        <f t="shared" si="3"/>
        <v>172.92000000000002</v>
      </c>
      <c r="I17" s="38">
        <v>32.27</v>
      </c>
      <c r="J17" s="39">
        <v>0</v>
      </c>
      <c r="K17" s="40">
        <v>0</v>
      </c>
      <c r="L17" s="40">
        <v>0</v>
      </c>
      <c r="M17" s="55">
        <f t="shared" si="4"/>
        <v>32.27</v>
      </c>
      <c r="N17" s="38">
        <v>25.01</v>
      </c>
      <c r="O17" s="39">
        <v>0</v>
      </c>
      <c r="P17" s="40">
        <v>1</v>
      </c>
      <c r="Q17" s="40">
        <v>0</v>
      </c>
      <c r="R17" s="55">
        <f t="shared" si="5"/>
        <v>35.010000000000005</v>
      </c>
      <c r="S17" s="38">
        <v>21.63</v>
      </c>
      <c r="T17" s="39">
        <v>1</v>
      </c>
      <c r="U17" s="40">
        <v>0</v>
      </c>
      <c r="V17" s="40">
        <v>0</v>
      </c>
      <c r="W17" s="55">
        <f t="shared" si="6"/>
        <v>26.63</v>
      </c>
      <c r="X17" s="38">
        <v>19.71</v>
      </c>
      <c r="Y17" s="39">
        <v>0</v>
      </c>
      <c r="Z17" s="40">
        <v>0</v>
      </c>
      <c r="AA17" s="40">
        <v>0</v>
      </c>
      <c r="AB17" s="55">
        <f t="shared" si="7"/>
        <v>19.71</v>
      </c>
      <c r="AC17" s="38">
        <v>22.75</v>
      </c>
      <c r="AD17" s="39">
        <v>0</v>
      </c>
      <c r="AE17" s="40">
        <v>0</v>
      </c>
      <c r="AF17" s="40">
        <v>0</v>
      </c>
      <c r="AG17" s="55">
        <f t="shared" si="8"/>
        <v>22.75</v>
      </c>
      <c r="AH17" s="38">
        <v>31.55</v>
      </c>
      <c r="AI17" s="39">
        <v>1</v>
      </c>
      <c r="AJ17" s="40">
        <v>0</v>
      </c>
      <c r="AK17" s="40">
        <v>0</v>
      </c>
      <c r="AL17" s="62">
        <f t="shared" si="9"/>
        <v>36.55</v>
      </c>
      <c r="AM17" s="64" t="s">
        <v>55</v>
      </c>
    </row>
    <row r="18" spans="1:39" s="1" customFormat="1" ht="12.75">
      <c r="A18" s="94" t="s">
        <v>106</v>
      </c>
      <c r="B18" s="11"/>
      <c r="C18" s="10"/>
      <c r="D18" s="12"/>
      <c r="E18" s="52">
        <f t="shared" si="0"/>
        <v>22</v>
      </c>
      <c r="F18" s="53">
        <f t="shared" si="1"/>
        <v>4</v>
      </c>
      <c r="G18" s="54">
        <f t="shared" si="2"/>
        <v>4</v>
      </c>
      <c r="H18" s="60">
        <f t="shared" si="3"/>
        <v>211.03999999999996</v>
      </c>
      <c r="I18" s="38">
        <v>37.67</v>
      </c>
      <c r="J18" s="39">
        <v>1</v>
      </c>
      <c r="K18" s="40">
        <v>0</v>
      </c>
      <c r="L18" s="40">
        <v>0</v>
      </c>
      <c r="M18" s="55">
        <f t="shared" si="4"/>
        <v>42.67</v>
      </c>
      <c r="N18" s="38">
        <v>26.02</v>
      </c>
      <c r="O18" s="39">
        <v>0</v>
      </c>
      <c r="P18" s="40">
        <v>0</v>
      </c>
      <c r="Q18" s="40">
        <v>0</v>
      </c>
      <c r="R18" s="55">
        <f t="shared" si="5"/>
        <v>26.02</v>
      </c>
      <c r="S18" s="38">
        <v>36.38</v>
      </c>
      <c r="T18" s="39">
        <v>3</v>
      </c>
      <c r="U18" s="40">
        <v>0</v>
      </c>
      <c r="V18" s="40">
        <v>0</v>
      </c>
      <c r="W18" s="55">
        <f t="shared" si="6"/>
        <v>51.38</v>
      </c>
      <c r="X18" s="38">
        <v>27.76</v>
      </c>
      <c r="Y18" s="39">
        <v>0</v>
      </c>
      <c r="Z18" s="40">
        <v>0</v>
      </c>
      <c r="AA18" s="40">
        <v>0</v>
      </c>
      <c r="AB18" s="55">
        <f t="shared" si="7"/>
        <v>27.76</v>
      </c>
      <c r="AC18" s="38">
        <v>27.01</v>
      </c>
      <c r="AD18" s="39">
        <v>0</v>
      </c>
      <c r="AE18" s="40">
        <v>0</v>
      </c>
      <c r="AF18" s="40">
        <v>0</v>
      </c>
      <c r="AG18" s="55">
        <f t="shared" si="8"/>
        <v>27.01</v>
      </c>
      <c r="AH18" s="38">
        <v>36.2</v>
      </c>
      <c r="AI18" s="39">
        <v>0</v>
      </c>
      <c r="AJ18" s="40">
        <v>0</v>
      </c>
      <c r="AK18" s="40">
        <v>0</v>
      </c>
      <c r="AL18" s="62">
        <f t="shared" si="9"/>
        <v>36.2</v>
      </c>
      <c r="AM18" s="64" t="s">
        <v>47</v>
      </c>
    </row>
    <row r="19" spans="1:39" s="1" customFormat="1" ht="12.75">
      <c r="A19" s="13" t="s">
        <v>42</v>
      </c>
      <c r="B19" s="11"/>
      <c r="C19" s="10"/>
      <c r="D19" s="12"/>
      <c r="E19" s="52">
        <f t="shared" si="0"/>
        <v>23</v>
      </c>
      <c r="F19" s="53">
        <f t="shared" si="1"/>
        <v>4</v>
      </c>
      <c r="G19" s="54">
        <f t="shared" si="2"/>
        <v>3</v>
      </c>
      <c r="H19" s="60">
        <f t="shared" si="3"/>
        <v>214.48</v>
      </c>
      <c r="I19" s="38">
        <v>36.33</v>
      </c>
      <c r="J19" s="39">
        <v>0</v>
      </c>
      <c r="K19" s="40">
        <v>0</v>
      </c>
      <c r="L19" s="40">
        <v>0</v>
      </c>
      <c r="M19" s="55">
        <f t="shared" si="4"/>
        <v>36.33</v>
      </c>
      <c r="N19" s="38">
        <v>32.12</v>
      </c>
      <c r="O19" s="39">
        <v>2</v>
      </c>
      <c r="P19" s="40">
        <v>0</v>
      </c>
      <c r="Q19" s="40">
        <v>0</v>
      </c>
      <c r="R19" s="55">
        <f t="shared" si="5"/>
        <v>42.12</v>
      </c>
      <c r="S19" s="38">
        <v>34.5</v>
      </c>
      <c r="T19" s="39">
        <v>1</v>
      </c>
      <c r="U19" s="40">
        <v>0</v>
      </c>
      <c r="V19" s="40">
        <v>0</v>
      </c>
      <c r="W19" s="55">
        <f t="shared" si="6"/>
        <v>39.5</v>
      </c>
      <c r="X19" s="38">
        <v>27.95</v>
      </c>
      <c r="Y19" s="39">
        <v>0</v>
      </c>
      <c r="Z19" s="40">
        <v>0</v>
      </c>
      <c r="AA19" s="40">
        <v>0</v>
      </c>
      <c r="AB19" s="55">
        <f t="shared" si="7"/>
        <v>27.95</v>
      </c>
      <c r="AC19" s="38">
        <v>30.27</v>
      </c>
      <c r="AD19" s="39">
        <v>0</v>
      </c>
      <c r="AE19" s="40">
        <v>0</v>
      </c>
      <c r="AF19" s="40">
        <v>0</v>
      </c>
      <c r="AG19" s="55">
        <f t="shared" si="8"/>
        <v>30.27</v>
      </c>
      <c r="AH19" s="38">
        <v>38.31</v>
      </c>
      <c r="AI19" s="39">
        <v>0</v>
      </c>
      <c r="AJ19" s="40">
        <v>0</v>
      </c>
      <c r="AK19" s="40">
        <v>0</v>
      </c>
      <c r="AL19" s="62">
        <f t="shared" si="9"/>
        <v>38.31</v>
      </c>
      <c r="AM19" s="64" t="s">
        <v>54</v>
      </c>
    </row>
    <row r="20" spans="1:39" s="1" customFormat="1" ht="12.75">
      <c r="A20" s="13" t="s">
        <v>125</v>
      </c>
      <c r="B20" s="11"/>
      <c r="C20" s="10"/>
      <c r="D20" s="12"/>
      <c r="E20" s="52">
        <f t="shared" si="0"/>
        <v>25</v>
      </c>
      <c r="F20" s="53">
        <f t="shared" si="1"/>
        <v>4</v>
      </c>
      <c r="G20" s="54">
        <f t="shared" si="2"/>
        <v>3</v>
      </c>
      <c r="H20" s="60">
        <f t="shared" si="3"/>
        <v>222.06</v>
      </c>
      <c r="I20" s="38">
        <v>38.55</v>
      </c>
      <c r="J20" s="39">
        <v>0</v>
      </c>
      <c r="K20" s="40">
        <v>0</v>
      </c>
      <c r="L20" s="40">
        <v>0</v>
      </c>
      <c r="M20" s="55">
        <f t="shared" si="4"/>
        <v>38.55</v>
      </c>
      <c r="N20" s="38">
        <v>33.57</v>
      </c>
      <c r="O20" s="39">
        <v>0</v>
      </c>
      <c r="P20" s="40">
        <v>0</v>
      </c>
      <c r="Q20" s="40">
        <v>0</v>
      </c>
      <c r="R20" s="55">
        <f t="shared" si="5"/>
        <v>33.57</v>
      </c>
      <c r="S20" s="38">
        <v>32.58</v>
      </c>
      <c r="T20" s="39">
        <v>1</v>
      </c>
      <c r="U20" s="40">
        <v>0</v>
      </c>
      <c r="V20" s="40">
        <v>0</v>
      </c>
      <c r="W20" s="55">
        <f t="shared" si="6"/>
        <v>37.58</v>
      </c>
      <c r="X20" s="38">
        <v>28.86</v>
      </c>
      <c r="Y20" s="39">
        <v>0</v>
      </c>
      <c r="Z20" s="40">
        <v>0</v>
      </c>
      <c r="AA20" s="40">
        <v>0</v>
      </c>
      <c r="AB20" s="55">
        <f t="shared" si="7"/>
        <v>28.86</v>
      </c>
      <c r="AC20" s="38">
        <v>35.8</v>
      </c>
      <c r="AD20" s="39">
        <v>2</v>
      </c>
      <c r="AE20" s="40">
        <v>0</v>
      </c>
      <c r="AF20" s="40">
        <v>0</v>
      </c>
      <c r="AG20" s="55">
        <f t="shared" si="8"/>
        <v>45.8</v>
      </c>
      <c r="AH20" s="38">
        <v>37.7</v>
      </c>
      <c r="AI20" s="39">
        <v>0</v>
      </c>
      <c r="AJ20" s="40">
        <v>0</v>
      </c>
      <c r="AK20" s="40">
        <v>0</v>
      </c>
      <c r="AL20" s="62">
        <f t="shared" si="9"/>
        <v>37.7</v>
      </c>
      <c r="AM20" s="64" t="s">
        <v>89</v>
      </c>
    </row>
    <row r="21" spans="1:39" s="1" customFormat="1" ht="12.75">
      <c r="A21" s="13" t="s">
        <v>109</v>
      </c>
      <c r="B21" s="11"/>
      <c r="C21" s="10"/>
      <c r="D21" s="12"/>
      <c r="E21" s="52">
        <f t="shared" si="0"/>
        <v>27</v>
      </c>
      <c r="F21" s="53">
        <f t="shared" si="1"/>
        <v>4</v>
      </c>
      <c r="G21" s="54">
        <f t="shared" si="2"/>
        <v>2</v>
      </c>
      <c r="H21" s="60">
        <f t="shared" si="3"/>
        <v>227.76</v>
      </c>
      <c r="I21" s="38">
        <v>44.4</v>
      </c>
      <c r="J21" s="39">
        <v>0</v>
      </c>
      <c r="K21" s="40">
        <v>0</v>
      </c>
      <c r="L21" s="40">
        <v>0</v>
      </c>
      <c r="M21" s="55">
        <f t="shared" si="4"/>
        <v>44.4</v>
      </c>
      <c r="N21" s="38">
        <v>33.17</v>
      </c>
      <c r="O21" s="39">
        <v>0</v>
      </c>
      <c r="P21" s="40">
        <v>0</v>
      </c>
      <c r="Q21" s="40">
        <v>0</v>
      </c>
      <c r="R21" s="55">
        <f t="shared" si="5"/>
        <v>33.17</v>
      </c>
      <c r="S21" s="38">
        <v>33.04</v>
      </c>
      <c r="T21" s="39">
        <v>1</v>
      </c>
      <c r="U21" s="40">
        <v>0</v>
      </c>
      <c r="V21" s="40">
        <v>0</v>
      </c>
      <c r="W21" s="55">
        <f t="shared" si="6"/>
        <v>38.04</v>
      </c>
      <c r="X21" s="38">
        <v>28.72</v>
      </c>
      <c r="Y21" s="39">
        <v>0</v>
      </c>
      <c r="Z21" s="40">
        <v>0</v>
      </c>
      <c r="AA21" s="40">
        <v>0</v>
      </c>
      <c r="AB21" s="55">
        <f t="shared" si="7"/>
        <v>28.72</v>
      </c>
      <c r="AC21" s="38">
        <v>35.61</v>
      </c>
      <c r="AD21" s="39">
        <v>0</v>
      </c>
      <c r="AE21" s="40">
        <v>0</v>
      </c>
      <c r="AF21" s="40">
        <v>0</v>
      </c>
      <c r="AG21" s="55">
        <f t="shared" si="8"/>
        <v>35.61</v>
      </c>
      <c r="AH21" s="38">
        <v>42.82</v>
      </c>
      <c r="AI21" s="39">
        <v>1</v>
      </c>
      <c r="AJ21" s="40">
        <v>0</v>
      </c>
      <c r="AK21" s="40">
        <v>0</v>
      </c>
      <c r="AL21" s="62">
        <f t="shared" si="9"/>
        <v>47.82</v>
      </c>
      <c r="AM21" s="64" t="s">
        <v>45</v>
      </c>
    </row>
    <row r="22" spans="1:39" s="1" customFormat="1" ht="12.75">
      <c r="A22" s="13" t="s">
        <v>83</v>
      </c>
      <c r="B22" s="11"/>
      <c r="C22" s="10"/>
      <c r="D22" s="12"/>
      <c r="E22" s="52">
        <f t="shared" si="0"/>
        <v>31</v>
      </c>
      <c r="F22" s="53">
        <f t="shared" si="1"/>
        <v>4</v>
      </c>
      <c r="G22" s="54">
        <f t="shared" si="2"/>
        <v>2</v>
      </c>
      <c r="H22" s="60">
        <f t="shared" si="3"/>
        <v>249.05</v>
      </c>
      <c r="I22" s="38">
        <v>47.74</v>
      </c>
      <c r="J22" s="39">
        <v>0</v>
      </c>
      <c r="K22" s="40">
        <v>0</v>
      </c>
      <c r="L22" s="40">
        <v>0</v>
      </c>
      <c r="M22" s="55">
        <f t="shared" si="4"/>
        <v>47.74</v>
      </c>
      <c r="N22" s="38">
        <v>36</v>
      </c>
      <c r="O22" s="39">
        <v>0</v>
      </c>
      <c r="P22" s="40">
        <v>0</v>
      </c>
      <c r="Q22" s="40">
        <v>0</v>
      </c>
      <c r="R22" s="55">
        <f t="shared" si="5"/>
        <v>36</v>
      </c>
      <c r="S22" s="38">
        <v>39.52</v>
      </c>
      <c r="T22" s="39">
        <v>0</v>
      </c>
      <c r="U22" s="40">
        <v>0</v>
      </c>
      <c r="V22" s="40">
        <v>0</v>
      </c>
      <c r="W22" s="55">
        <f t="shared" si="6"/>
        <v>39.52</v>
      </c>
      <c r="X22" s="38">
        <v>32.79</v>
      </c>
      <c r="Y22" s="39">
        <v>0</v>
      </c>
      <c r="Z22" s="40">
        <v>0</v>
      </c>
      <c r="AA22" s="40">
        <v>0</v>
      </c>
      <c r="AB22" s="55">
        <f t="shared" si="7"/>
        <v>32.79</v>
      </c>
      <c r="AC22" s="38">
        <v>37.7</v>
      </c>
      <c r="AD22" s="39">
        <v>1</v>
      </c>
      <c r="AE22" s="40">
        <v>0</v>
      </c>
      <c r="AF22" s="40">
        <v>0</v>
      </c>
      <c r="AG22" s="55">
        <f t="shared" si="8"/>
        <v>42.7</v>
      </c>
      <c r="AH22" s="38">
        <v>45.3</v>
      </c>
      <c r="AI22" s="39">
        <v>1</v>
      </c>
      <c r="AJ22" s="40">
        <v>0</v>
      </c>
      <c r="AK22" s="40">
        <v>0</v>
      </c>
      <c r="AL22" s="62">
        <f t="shared" si="9"/>
        <v>50.3</v>
      </c>
      <c r="AM22" s="64" t="s">
        <v>72</v>
      </c>
    </row>
    <row r="23" spans="1:39" s="1" customFormat="1" ht="12.75">
      <c r="A23" s="13" t="s">
        <v>114</v>
      </c>
      <c r="B23" s="11"/>
      <c r="C23" s="10"/>
      <c r="D23" s="12"/>
      <c r="E23" s="52">
        <f t="shared" si="0"/>
        <v>34</v>
      </c>
      <c r="F23" s="53">
        <f t="shared" si="1"/>
        <v>4</v>
      </c>
      <c r="G23" s="54">
        <f t="shared" si="2"/>
        <v>4</v>
      </c>
      <c r="H23" s="60">
        <f t="shared" si="3"/>
        <v>256.47999999999996</v>
      </c>
      <c r="I23" s="38">
        <v>43.64</v>
      </c>
      <c r="J23" s="39">
        <v>0</v>
      </c>
      <c r="K23" s="40">
        <v>0</v>
      </c>
      <c r="L23" s="40">
        <v>0</v>
      </c>
      <c r="M23" s="55">
        <f t="shared" si="4"/>
        <v>43.64</v>
      </c>
      <c r="N23" s="38">
        <v>33.5</v>
      </c>
      <c r="O23" s="39">
        <v>0</v>
      </c>
      <c r="P23" s="40">
        <v>0</v>
      </c>
      <c r="Q23" s="40">
        <v>0</v>
      </c>
      <c r="R23" s="55">
        <f t="shared" si="5"/>
        <v>33.5</v>
      </c>
      <c r="S23" s="38">
        <v>37.24</v>
      </c>
      <c r="T23" s="39">
        <v>2</v>
      </c>
      <c r="U23" s="40">
        <v>0</v>
      </c>
      <c r="V23" s="40">
        <v>0</v>
      </c>
      <c r="W23" s="55">
        <f t="shared" si="6"/>
        <v>47.24</v>
      </c>
      <c r="X23" s="38">
        <v>30.38</v>
      </c>
      <c r="Y23" s="39">
        <v>0</v>
      </c>
      <c r="Z23" s="40">
        <v>0</v>
      </c>
      <c r="AA23" s="40">
        <v>0</v>
      </c>
      <c r="AB23" s="55">
        <f t="shared" si="7"/>
        <v>30.38</v>
      </c>
      <c r="AC23" s="38">
        <v>48.7</v>
      </c>
      <c r="AD23" s="39">
        <v>2</v>
      </c>
      <c r="AE23" s="40">
        <v>0</v>
      </c>
      <c r="AF23" s="40">
        <v>0</v>
      </c>
      <c r="AG23" s="55">
        <f t="shared" si="8"/>
        <v>58.7</v>
      </c>
      <c r="AH23" s="38">
        <v>43.02</v>
      </c>
      <c r="AI23" s="39">
        <v>0</v>
      </c>
      <c r="AJ23" s="40">
        <v>0</v>
      </c>
      <c r="AK23" s="40">
        <v>0</v>
      </c>
      <c r="AL23" s="62">
        <f t="shared" si="9"/>
        <v>43.02</v>
      </c>
      <c r="AM23" s="64" t="s">
        <v>54</v>
      </c>
    </row>
    <row r="24" spans="1:39" s="1" customFormat="1" ht="12.75">
      <c r="A24" s="13" t="s">
        <v>36</v>
      </c>
      <c r="B24" s="11"/>
      <c r="C24" s="10"/>
      <c r="D24" s="12"/>
      <c r="E24" s="52">
        <f t="shared" si="0"/>
        <v>44</v>
      </c>
      <c r="F24" s="53">
        <f t="shared" si="1"/>
        <v>4</v>
      </c>
      <c r="G24" s="54">
        <f t="shared" si="2"/>
        <v>6</v>
      </c>
      <c r="H24" s="60">
        <f t="shared" si="3"/>
        <v>295.49</v>
      </c>
      <c r="I24" s="38">
        <v>43.45</v>
      </c>
      <c r="J24" s="39">
        <v>0</v>
      </c>
      <c r="K24" s="40">
        <v>0</v>
      </c>
      <c r="L24" s="40">
        <v>0</v>
      </c>
      <c r="M24" s="55">
        <f t="shared" si="4"/>
        <v>43.45</v>
      </c>
      <c r="N24" s="38">
        <v>48.56</v>
      </c>
      <c r="O24" s="39">
        <v>0</v>
      </c>
      <c r="P24" s="40">
        <v>0</v>
      </c>
      <c r="Q24" s="40">
        <v>0</v>
      </c>
      <c r="R24" s="55">
        <f t="shared" si="5"/>
        <v>48.56</v>
      </c>
      <c r="S24" s="38">
        <v>40.52</v>
      </c>
      <c r="T24" s="39">
        <v>4</v>
      </c>
      <c r="U24" s="40">
        <v>0</v>
      </c>
      <c r="V24" s="40">
        <v>0</v>
      </c>
      <c r="W24" s="55">
        <f t="shared" si="6"/>
        <v>60.52</v>
      </c>
      <c r="X24" s="38">
        <v>37.63</v>
      </c>
      <c r="Y24" s="39">
        <v>2</v>
      </c>
      <c r="Z24" s="40">
        <v>0</v>
      </c>
      <c r="AA24" s="40">
        <v>0</v>
      </c>
      <c r="AB24" s="55">
        <f t="shared" si="7"/>
        <v>47.63</v>
      </c>
      <c r="AC24" s="38">
        <v>46.96</v>
      </c>
      <c r="AD24" s="39">
        <v>0</v>
      </c>
      <c r="AE24" s="40">
        <v>0</v>
      </c>
      <c r="AF24" s="40">
        <v>0</v>
      </c>
      <c r="AG24" s="55">
        <f t="shared" si="8"/>
        <v>46.96</v>
      </c>
      <c r="AH24" s="38">
        <v>48.37</v>
      </c>
      <c r="AI24" s="39">
        <v>0</v>
      </c>
      <c r="AJ24" s="40">
        <v>0</v>
      </c>
      <c r="AK24" s="40">
        <v>0</v>
      </c>
      <c r="AL24" s="62">
        <f t="shared" si="9"/>
        <v>48.37</v>
      </c>
      <c r="AM24" s="64" t="s">
        <v>48</v>
      </c>
    </row>
    <row r="25" spans="1:39" s="1" customFormat="1" ht="12.75">
      <c r="A25" s="93" t="s">
        <v>81</v>
      </c>
      <c r="B25" s="11"/>
      <c r="C25" s="10"/>
      <c r="D25" s="12"/>
      <c r="E25" s="52">
        <f t="shared" si="0"/>
        <v>50</v>
      </c>
      <c r="F25" s="53">
        <f t="shared" si="1"/>
        <v>4</v>
      </c>
      <c r="G25" s="54">
        <f t="shared" si="2"/>
        <v>3</v>
      </c>
      <c r="H25" s="60">
        <f t="shared" si="3"/>
        <v>340.07000000000005</v>
      </c>
      <c r="I25" s="38">
        <v>59.73</v>
      </c>
      <c r="J25" s="39">
        <v>0</v>
      </c>
      <c r="K25" s="40">
        <v>0</v>
      </c>
      <c r="L25" s="40">
        <v>0</v>
      </c>
      <c r="M25" s="55">
        <f t="shared" si="4"/>
        <v>59.73</v>
      </c>
      <c r="N25" s="38">
        <v>53.69</v>
      </c>
      <c r="O25" s="39">
        <v>0</v>
      </c>
      <c r="P25" s="40">
        <v>0</v>
      </c>
      <c r="Q25" s="40">
        <v>0</v>
      </c>
      <c r="R25" s="55">
        <f t="shared" si="5"/>
        <v>53.69</v>
      </c>
      <c r="S25" s="38">
        <v>49.15</v>
      </c>
      <c r="T25" s="39">
        <v>0</v>
      </c>
      <c r="U25" s="40">
        <v>0</v>
      </c>
      <c r="V25" s="40">
        <v>0</v>
      </c>
      <c r="W25" s="55">
        <f t="shared" si="6"/>
        <v>49.15</v>
      </c>
      <c r="X25" s="38">
        <v>49.68</v>
      </c>
      <c r="Y25" s="39">
        <v>1</v>
      </c>
      <c r="Z25" s="40">
        <v>0</v>
      </c>
      <c r="AA25" s="40">
        <v>0</v>
      </c>
      <c r="AB25" s="55">
        <f t="shared" si="7"/>
        <v>54.68</v>
      </c>
      <c r="AC25" s="38">
        <v>52.98</v>
      </c>
      <c r="AD25" s="39">
        <v>2</v>
      </c>
      <c r="AE25" s="40">
        <v>0</v>
      </c>
      <c r="AF25" s="40">
        <v>0</v>
      </c>
      <c r="AG25" s="55">
        <f t="shared" si="8"/>
        <v>62.98</v>
      </c>
      <c r="AH25" s="38">
        <v>59.84</v>
      </c>
      <c r="AI25" s="39">
        <v>0</v>
      </c>
      <c r="AJ25" s="40">
        <v>0</v>
      </c>
      <c r="AK25" s="40">
        <v>0</v>
      </c>
      <c r="AL25" s="62">
        <f t="shared" si="9"/>
        <v>59.84</v>
      </c>
      <c r="AM25" s="64" t="s">
        <v>91</v>
      </c>
    </row>
    <row r="26" spans="1:39" s="1" customFormat="1" ht="12.75">
      <c r="A26" s="13" t="s">
        <v>112</v>
      </c>
      <c r="B26" s="11"/>
      <c r="C26" s="10"/>
      <c r="D26" s="12"/>
      <c r="E26" s="52">
        <f t="shared" si="0"/>
        <v>8</v>
      </c>
      <c r="F26" s="53">
        <f t="shared" si="1"/>
        <v>3</v>
      </c>
      <c r="G26" s="54">
        <f t="shared" si="2"/>
        <v>6</v>
      </c>
      <c r="H26" s="60">
        <f t="shared" si="3"/>
        <v>168.32</v>
      </c>
      <c r="I26" s="38">
        <v>26.85</v>
      </c>
      <c r="J26" s="39">
        <v>2</v>
      </c>
      <c r="K26" s="40">
        <v>0</v>
      </c>
      <c r="L26" s="40">
        <v>0</v>
      </c>
      <c r="M26" s="55">
        <f t="shared" si="4"/>
        <v>36.85</v>
      </c>
      <c r="N26" s="38">
        <v>20.62</v>
      </c>
      <c r="O26" s="39">
        <v>0</v>
      </c>
      <c r="P26" s="40">
        <v>0</v>
      </c>
      <c r="Q26" s="40">
        <v>0</v>
      </c>
      <c r="R26" s="55">
        <f t="shared" si="5"/>
        <v>20.62</v>
      </c>
      <c r="S26" s="38">
        <v>26.22</v>
      </c>
      <c r="T26" s="39">
        <v>0</v>
      </c>
      <c r="U26" s="40">
        <v>0</v>
      </c>
      <c r="V26" s="40">
        <v>0</v>
      </c>
      <c r="W26" s="55">
        <f t="shared" si="6"/>
        <v>26.22</v>
      </c>
      <c r="X26" s="38">
        <v>19.57</v>
      </c>
      <c r="Y26" s="39">
        <v>0</v>
      </c>
      <c r="Z26" s="40">
        <v>0</v>
      </c>
      <c r="AA26" s="40">
        <v>0</v>
      </c>
      <c r="AB26" s="55">
        <f t="shared" si="7"/>
        <v>19.57</v>
      </c>
      <c r="AC26" s="38">
        <v>21.78</v>
      </c>
      <c r="AD26" s="39">
        <v>2</v>
      </c>
      <c r="AE26" s="40">
        <v>0</v>
      </c>
      <c r="AF26" s="40">
        <v>0</v>
      </c>
      <c r="AG26" s="55">
        <f t="shared" si="8"/>
        <v>31.78</v>
      </c>
      <c r="AH26" s="38">
        <v>23.28</v>
      </c>
      <c r="AI26" s="39">
        <v>2</v>
      </c>
      <c r="AJ26" s="40">
        <v>0</v>
      </c>
      <c r="AK26" s="40">
        <v>0</v>
      </c>
      <c r="AL26" s="62">
        <f t="shared" si="9"/>
        <v>33.28</v>
      </c>
      <c r="AM26" s="64" t="s">
        <v>47</v>
      </c>
    </row>
    <row r="27" spans="1:39" s="1" customFormat="1" ht="12.75">
      <c r="A27" s="13" t="s">
        <v>69</v>
      </c>
      <c r="B27" s="11"/>
      <c r="C27" s="10"/>
      <c r="D27" s="12"/>
      <c r="E27" s="52">
        <f t="shared" si="0"/>
        <v>12</v>
      </c>
      <c r="F27" s="53">
        <f t="shared" si="1"/>
        <v>3</v>
      </c>
      <c r="G27" s="54">
        <f t="shared" si="2"/>
        <v>6</v>
      </c>
      <c r="H27" s="60">
        <f t="shared" si="3"/>
        <v>189.58</v>
      </c>
      <c r="I27" s="38">
        <v>34.19</v>
      </c>
      <c r="J27" s="39">
        <v>0</v>
      </c>
      <c r="K27" s="40">
        <v>0</v>
      </c>
      <c r="L27" s="40">
        <v>0</v>
      </c>
      <c r="M27" s="55">
        <f t="shared" si="4"/>
        <v>34.19</v>
      </c>
      <c r="N27" s="38">
        <v>25.14</v>
      </c>
      <c r="O27" s="39">
        <v>0</v>
      </c>
      <c r="P27" s="40">
        <v>0</v>
      </c>
      <c r="Q27" s="40">
        <v>0</v>
      </c>
      <c r="R27" s="55">
        <f t="shared" si="5"/>
        <v>25.14</v>
      </c>
      <c r="S27" s="38">
        <v>24.96</v>
      </c>
      <c r="T27" s="39">
        <v>1</v>
      </c>
      <c r="U27" s="40">
        <v>0</v>
      </c>
      <c r="V27" s="40">
        <v>0</v>
      </c>
      <c r="W27" s="55">
        <f t="shared" si="6"/>
        <v>29.96</v>
      </c>
      <c r="X27" s="38">
        <v>22.7</v>
      </c>
      <c r="Y27" s="39">
        <v>2</v>
      </c>
      <c r="Z27" s="40">
        <v>0</v>
      </c>
      <c r="AA27" s="40">
        <v>0</v>
      </c>
      <c r="AB27" s="55">
        <f t="shared" si="7"/>
        <v>32.7</v>
      </c>
      <c r="AC27" s="38">
        <v>23.38</v>
      </c>
      <c r="AD27" s="39">
        <v>0</v>
      </c>
      <c r="AE27" s="40">
        <v>0</v>
      </c>
      <c r="AF27" s="40">
        <v>0</v>
      </c>
      <c r="AG27" s="55">
        <f t="shared" si="8"/>
        <v>23.38</v>
      </c>
      <c r="AH27" s="38">
        <v>29.21</v>
      </c>
      <c r="AI27" s="39">
        <v>3</v>
      </c>
      <c r="AJ27" s="40">
        <v>0</v>
      </c>
      <c r="AK27" s="40">
        <v>0</v>
      </c>
      <c r="AL27" s="62">
        <f t="shared" si="9"/>
        <v>44.21</v>
      </c>
      <c r="AM27" s="64" t="s">
        <v>76</v>
      </c>
    </row>
    <row r="28" spans="1:39" s="1" customFormat="1" ht="12.75">
      <c r="A28" s="13" t="s">
        <v>31</v>
      </c>
      <c r="B28" s="11"/>
      <c r="C28" s="10"/>
      <c r="D28" s="12"/>
      <c r="E28" s="52">
        <f t="shared" si="0"/>
        <v>17</v>
      </c>
      <c r="F28" s="53">
        <f t="shared" si="1"/>
        <v>3</v>
      </c>
      <c r="G28" s="54">
        <f t="shared" si="2"/>
        <v>5</v>
      </c>
      <c r="H28" s="60">
        <f t="shared" si="3"/>
        <v>198.95000000000002</v>
      </c>
      <c r="I28" s="38">
        <v>37.81</v>
      </c>
      <c r="J28" s="39">
        <v>1</v>
      </c>
      <c r="K28" s="40">
        <v>0</v>
      </c>
      <c r="L28" s="40">
        <v>0</v>
      </c>
      <c r="M28" s="55">
        <f t="shared" si="4"/>
        <v>42.81</v>
      </c>
      <c r="N28" s="38">
        <v>26.17</v>
      </c>
      <c r="O28" s="39">
        <v>0</v>
      </c>
      <c r="P28" s="40">
        <v>0</v>
      </c>
      <c r="Q28" s="40">
        <v>0</v>
      </c>
      <c r="R28" s="55">
        <f t="shared" si="5"/>
        <v>26.17</v>
      </c>
      <c r="S28" s="38">
        <v>28.79</v>
      </c>
      <c r="T28" s="39">
        <v>2</v>
      </c>
      <c r="U28" s="40">
        <v>0</v>
      </c>
      <c r="V28" s="40">
        <v>0</v>
      </c>
      <c r="W28" s="55">
        <f t="shared" si="6"/>
        <v>38.79</v>
      </c>
      <c r="X28" s="38">
        <v>22.9</v>
      </c>
      <c r="Y28" s="39">
        <v>0</v>
      </c>
      <c r="Z28" s="40">
        <v>0</v>
      </c>
      <c r="AA28" s="40">
        <v>0</v>
      </c>
      <c r="AB28" s="55">
        <f t="shared" si="7"/>
        <v>22.9</v>
      </c>
      <c r="AC28" s="38">
        <v>26.4</v>
      </c>
      <c r="AD28" s="39">
        <v>0</v>
      </c>
      <c r="AE28" s="40">
        <v>0</v>
      </c>
      <c r="AF28" s="40">
        <v>0</v>
      </c>
      <c r="AG28" s="55">
        <f t="shared" si="8"/>
        <v>26.4</v>
      </c>
      <c r="AH28" s="38">
        <v>31.88</v>
      </c>
      <c r="AI28" s="39">
        <v>2</v>
      </c>
      <c r="AJ28" s="40">
        <v>0</v>
      </c>
      <c r="AK28" s="40">
        <v>0</v>
      </c>
      <c r="AL28" s="62">
        <f t="shared" si="9"/>
        <v>41.879999999999995</v>
      </c>
      <c r="AM28" s="64" t="s">
        <v>45</v>
      </c>
    </row>
    <row r="29" spans="1:39" s="1" customFormat="1" ht="12.75">
      <c r="A29" s="93" t="s">
        <v>96</v>
      </c>
      <c r="B29" s="11"/>
      <c r="C29" s="10"/>
      <c r="D29" s="12"/>
      <c r="E29" s="52">
        <f t="shared" si="0"/>
        <v>21</v>
      </c>
      <c r="F29" s="53">
        <f t="shared" si="1"/>
        <v>3</v>
      </c>
      <c r="G29" s="54">
        <f t="shared" si="2"/>
        <v>6</v>
      </c>
      <c r="H29" s="60">
        <f t="shared" si="3"/>
        <v>208.34000000000003</v>
      </c>
      <c r="I29" s="38">
        <v>28.52</v>
      </c>
      <c r="J29" s="39">
        <v>1</v>
      </c>
      <c r="K29" s="40">
        <v>1</v>
      </c>
      <c r="L29" s="40">
        <v>0</v>
      </c>
      <c r="M29" s="55">
        <f t="shared" si="4"/>
        <v>43.519999999999996</v>
      </c>
      <c r="N29" s="38">
        <v>19.62</v>
      </c>
      <c r="O29" s="39">
        <v>0</v>
      </c>
      <c r="P29" s="40">
        <v>0</v>
      </c>
      <c r="Q29" s="40">
        <v>0</v>
      </c>
      <c r="R29" s="55">
        <f t="shared" si="5"/>
        <v>19.62</v>
      </c>
      <c r="S29" s="38">
        <v>21.36</v>
      </c>
      <c r="T29" s="39">
        <v>3</v>
      </c>
      <c r="U29" s="40">
        <v>0</v>
      </c>
      <c r="V29" s="40">
        <v>0</v>
      </c>
      <c r="W29" s="55">
        <f t="shared" si="6"/>
        <v>36.36</v>
      </c>
      <c r="X29" s="38">
        <v>24.49</v>
      </c>
      <c r="Y29" s="39">
        <v>2</v>
      </c>
      <c r="Z29" s="40">
        <v>0</v>
      </c>
      <c r="AA29" s="40">
        <v>0</v>
      </c>
      <c r="AB29" s="55">
        <f t="shared" si="7"/>
        <v>34.489999999999995</v>
      </c>
      <c r="AC29" s="38">
        <v>37.27</v>
      </c>
      <c r="AD29" s="39">
        <v>0</v>
      </c>
      <c r="AE29" s="40">
        <v>0</v>
      </c>
      <c r="AF29" s="40">
        <v>0</v>
      </c>
      <c r="AG29" s="55">
        <f t="shared" si="8"/>
        <v>37.27</v>
      </c>
      <c r="AH29" s="38">
        <v>37.08</v>
      </c>
      <c r="AI29" s="39">
        <v>0</v>
      </c>
      <c r="AJ29" s="40">
        <v>0</v>
      </c>
      <c r="AK29" s="40">
        <v>0</v>
      </c>
      <c r="AL29" s="62">
        <f t="shared" si="9"/>
        <v>37.08</v>
      </c>
      <c r="AM29" s="64" t="s">
        <v>47</v>
      </c>
    </row>
    <row r="30" spans="1:39" s="1" customFormat="1" ht="12.75">
      <c r="A30" s="13" t="s">
        <v>60</v>
      </c>
      <c r="B30" s="11"/>
      <c r="C30" s="10"/>
      <c r="D30" s="12"/>
      <c r="E30" s="52">
        <f t="shared" si="0"/>
        <v>24</v>
      </c>
      <c r="F30" s="53">
        <f t="shared" si="1"/>
        <v>3</v>
      </c>
      <c r="G30" s="54">
        <f t="shared" si="2"/>
        <v>3</v>
      </c>
      <c r="H30" s="60">
        <f t="shared" si="3"/>
        <v>215.13</v>
      </c>
      <c r="I30" s="38">
        <v>33.86</v>
      </c>
      <c r="J30" s="39">
        <v>0</v>
      </c>
      <c r="K30" s="40">
        <v>0</v>
      </c>
      <c r="L30" s="40">
        <v>0</v>
      </c>
      <c r="M30" s="55">
        <f t="shared" si="4"/>
        <v>33.86</v>
      </c>
      <c r="N30" s="38">
        <v>43.16</v>
      </c>
      <c r="O30" s="39">
        <v>1</v>
      </c>
      <c r="P30" s="40">
        <v>1</v>
      </c>
      <c r="Q30" s="40">
        <v>0</v>
      </c>
      <c r="R30" s="55">
        <f t="shared" si="5"/>
        <v>58.16</v>
      </c>
      <c r="S30" s="38">
        <v>29.8</v>
      </c>
      <c r="T30" s="39">
        <v>1</v>
      </c>
      <c r="U30" s="40">
        <v>0</v>
      </c>
      <c r="V30" s="40">
        <v>0</v>
      </c>
      <c r="W30" s="55">
        <f t="shared" si="6"/>
        <v>34.8</v>
      </c>
      <c r="X30" s="38">
        <v>25.44</v>
      </c>
      <c r="Y30" s="39">
        <v>0</v>
      </c>
      <c r="Z30" s="40">
        <v>0</v>
      </c>
      <c r="AA30" s="40">
        <v>0</v>
      </c>
      <c r="AB30" s="55">
        <f t="shared" si="7"/>
        <v>25.44</v>
      </c>
      <c r="AC30" s="38">
        <v>25.38</v>
      </c>
      <c r="AD30" s="39">
        <v>1</v>
      </c>
      <c r="AE30" s="40">
        <v>0</v>
      </c>
      <c r="AF30" s="40">
        <v>0</v>
      </c>
      <c r="AG30" s="55">
        <f t="shared" si="8"/>
        <v>30.38</v>
      </c>
      <c r="AH30" s="38">
        <v>32.49</v>
      </c>
      <c r="AI30" s="39">
        <v>0</v>
      </c>
      <c r="AJ30" s="40">
        <v>0</v>
      </c>
      <c r="AK30" s="40">
        <v>0</v>
      </c>
      <c r="AL30" s="62">
        <f t="shared" si="9"/>
        <v>32.49</v>
      </c>
      <c r="AM30" s="64" t="s">
        <v>45</v>
      </c>
    </row>
    <row r="31" spans="1:39" s="1" customFormat="1" ht="12.75">
      <c r="A31" s="13" t="s">
        <v>110</v>
      </c>
      <c r="B31" s="11"/>
      <c r="C31" s="10"/>
      <c r="D31" s="12"/>
      <c r="E31" s="52">
        <f t="shared" si="0"/>
        <v>30</v>
      </c>
      <c r="F31" s="53">
        <f t="shared" si="1"/>
        <v>3</v>
      </c>
      <c r="G31" s="54">
        <f t="shared" si="2"/>
        <v>6</v>
      </c>
      <c r="H31" s="60">
        <f t="shared" si="3"/>
        <v>243.26</v>
      </c>
      <c r="I31" s="38">
        <v>36.29</v>
      </c>
      <c r="J31" s="39">
        <v>0</v>
      </c>
      <c r="K31" s="40">
        <v>0</v>
      </c>
      <c r="L31" s="40">
        <v>0</v>
      </c>
      <c r="M31" s="55">
        <f t="shared" si="4"/>
        <v>36.29</v>
      </c>
      <c r="N31" s="38">
        <v>32.9</v>
      </c>
      <c r="O31" s="39">
        <v>0</v>
      </c>
      <c r="P31" s="40">
        <v>0</v>
      </c>
      <c r="Q31" s="40">
        <v>0</v>
      </c>
      <c r="R31" s="55">
        <f t="shared" si="5"/>
        <v>32.9</v>
      </c>
      <c r="S31" s="38">
        <v>35.6</v>
      </c>
      <c r="T31" s="39">
        <v>4</v>
      </c>
      <c r="U31" s="40">
        <v>0</v>
      </c>
      <c r="V31" s="40">
        <v>0</v>
      </c>
      <c r="W31" s="55">
        <f t="shared" si="6"/>
        <v>55.6</v>
      </c>
      <c r="X31" s="38">
        <v>31.82</v>
      </c>
      <c r="Y31" s="39">
        <v>0</v>
      </c>
      <c r="Z31" s="40">
        <v>0</v>
      </c>
      <c r="AA31" s="40">
        <v>0</v>
      </c>
      <c r="AB31" s="55">
        <f t="shared" si="7"/>
        <v>31.82</v>
      </c>
      <c r="AC31" s="38">
        <v>37.31</v>
      </c>
      <c r="AD31" s="39">
        <v>1</v>
      </c>
      <c r="AE31" s="40">
        <v>0</v>
      </c>
      <c r="AF31" s="40">
        <v>0</v>
      </c>
      <c r="AG31" s="55">
        <f t="shared" si="8"/>
        <v>42.31</v>
      </c>
      <c r="AH31" s="38">
        <v>39.34</v>
      </c>
      <c r="AI31" s="39">
        <v>1</v>
      </c>
      <c r="AJ31" s="40">
        <v>0</v>
      </c>
      <c r="AK31" s="40">
        <v>0</v>
      </c>
      <c r="AL31" s="62">
        <f t="shared" si="9"/>
        <v>44.34</v>
      </c>
      <c r="AM31" s="64" t="s">
        <v>54</v>
      </c>
    </row>
    <row r="32" spans="1:39" s="1" customFormat="1" ht="12.75">
      <c r="A32" s="13" t="s">
        <v>101</v>
      </c>
      <c r="B32" s="11"/>
      <c r="C32" s="10"/>
      <c r="D32" s="12"/>
      <c r="E32" s="52">
        <f t="shared" si="0"/>
        <v>32</v>
      </c>
      <c r="F32" s="53">
        <f t="shared" si="1"/>
        <v>3</v>
      </c>
      <c r="G32" s="54">
        <f t="shared" si="2"/>
        <v>8</v>
      </c>
      <c r="H32" s="60">
        <f t="shared" si="3"/>
        <v>250.37</v>
      </c>
      <c r="I32" s="38">
        <v>38.66</v>
      </c>
      <c r="J32" s="39">
        <v>0</v>
      </c>
      <c r="K32" s="40">
        <v>0</v>
      </c>
      <c r="L32" s="40">
        <v>0</v>
      </c>
      <c r="M32" s="55">
        <f t="shared" si="4"/>
        <v>38.66</v>
      </c>
      <c r="N32" s="38">
        <v>28.61</v>
      </c>
      <c r="O32" s="39">
        <v>0</v>
      </c>
      <c r="P32" s="40">
        <v>0</v>
      </c>
      <c r="Q32" s="40">
        <v>0</v>
      </c>
      <c r="R32" s="55">
        <f t="shared" si="5"/>
        <v>28.61</v>
      </c>
      <c r="S32" s="38">
        <v>27.79</v>
      </c>
      <c r="T32" s="39">
        <v>1</v>
      </c>
      <c r="U32" s="40">
        <v>0</v>
      </c>
      <c r="V32" s="40">
        <v>0</v>
      </c>
      <c r="W32" s="55">
        <f t="shared" si="6"/>
        <v>32.79</v>
      </c>
      <c r="X32" s="38">
        <v>37.87</v>
      </c>
      <c r="Y32" s="39">
        <v>0</v>
      </c>
      <c r="Z32" s="40">
        <v>0</v>
      </c>
      <c r="AA32" s="40">
        <v>0</v>
      </c>
      <c r="AB32" s="55">
        <f t="shared" si="7"/>
        <v>37.87</v>
      </c>
      <c r="AC32" s="38">
        <v>31.33</v>
      </c>
      <c r="AD32" s="39">
        <v>4</v>
      </c>
      <c r="AE32" s="40">
        <v>0</v>
      </c>
      <c r="AF32" s="40">
        <v>0</v>
      </c>
      <c r="AG32" s="55">
        <f t="shared" si="8"/>
        <v>51.33</v>
      </c>
      <c r="AH32" s="38">
        <v>46.11</v>
      </c>
      <c r="AI32" s="39">
        <v>3</v>
      </c>
      <c r="AJ32" s="40">
        <v>0</v>
      </c>
      <c r="AK32" s="40">
        <v>0</v>
      </c>
      <c r="AL32" s="62">
        <f t="shared" si="9"/>
        <v>61.11</v>
      </c>
      <c r="AM32" s="64" t="s">
        <v>76</v>
      </c>
    </row>
    <row r="33" spans="1:39" s="1" customFormat="1" ht="12.75">
      <c r="A33" s="13" t="s">
        <v>33</v>
      </c>
      <c r="B33" s="11"/>
      <c r="C33" s="10"/>
      <c r="D33" s="12"/>
      <c r="E33" s="52">
        <f t="shared" si="0"/>
        <v>40</v>
      </c>
      <c r="F33" s="53">
        <f t="shared" si="1"/>
        <v>3</v>
      </c>
      <c r="G33" s="54">
        <f t="shared" si="2"/>
        <v>10</v>
      </c>
      <c r="H33" s="60">
        <f t="shared" si="3"/>
        <v>272.15</v>
      </c>
      <c r="I33" s="38">
        <v>51.4</v>
      </c>
      <c r="J33" s="39">
        <v>2</v>
      </c>
      <c r="K33" s="40">
        <v>0</v>
      </c>
      <c r="L33" s="40">
        <v>0</v>
      </c>
      <c r="M33" s="55">
        <f t="shared" si="4"/>
        <v>61.4</v>
      </c>
      <c r="N33" s="38">
        <v>32.85</v>
      </c>
      <c r="O33" s="39">
        <v>0</v>
      </c>
      <c r="P33" s="40">
        <v>0</v>
      </c>
      <c r="Q33" s="40">
        <v>0</v>
      </c>
      <c r="R33" s="55">
        <f t="shared" si="5"/>
        <v>32.85</v>
      </c>
      <c r="S33" s="38">
        <v>42.08</v>
      </c>
      <c r="T33" s="39">
        <v>2</v>
      </c>
      <c r="U33" s="40">
        <v>0</v>
      </c>
      <c r="V33" s="40">
        <v>0</v>
      </c>
      <c r="W33" s="55">
        <f t="shared" si="6"/>
        <v>52.08</v>
      </c>
      <c r="X33" s="38">
        <v>29.98</v>
      </c>
      <c r="Y33" s="39">
        <v>0</v>
      </c>
      <c r="Z33" s="40">
        <v>0</v>
      </c>
      <c r="AA33" s="40">
        <v>0</v>
      </c>
      <c r="AB33" s="55">
        <f t="shared" si="7"/>
        <v>29.98</v>
      </c>
      <c r="AC33" s="38">
        <v>30.58</v>
      </c>
      <c r="AD33" s="39">
        <v>0</v>
      </c>
      <c r="AE33" s="40">
        <v>0</v>
      </c>
      <c r="AF33" s="40">
        <v>0</v>
      </c>
      <c r="AG33" s="55">
        <f t="shared" si="8"/>
        <v>30.58</v>
      </c>
      <c r="AH33" s="38">
        <v>35.26</v>
      </c>
      <c r="AI33" s="39">
        <v>6</v>
      </c>
      <c r="AJ33" s="40">
        <v>0</v>
      </c>
      <c r="AK33" s="40">
        <v>0</v>
      </c>
      <c r="AL33" s="62">
        <f t="shared" si="9"/>
        <v>65.25999999999999</v>
      </c>
      <c r="AM33" s="64" t="s">
        <v>46</v>
      </c>
    </row>
    <row r="34" spans="1:39" s="1" customFormat="1" ht="12.75">
      <c r="A34" s="13" t="s">
        <v>61</v>
      </c>
      <c r="B34" s="11"/>
      <c r="C34" s="10"/>
      <c r="D34" s="12"/>
      <c r="E34" s="52">
        <f t="shared" si="0"/>
        <v>41</v>
      </c>
      <c r="F34" s="53">
        <f t="shared" si="1"/>
        <v>3</v>
      </c>
      <c r="G34" s="54">
        <f t="shared" si="2"/>
        <v>6</v>
      </c>
      <c r="H34" s="60">
        <f t="shared" si="3"/>
        <v>272.77</v>
      </c>
      <c r="I34" s="38">
        <v>49.63</v>
      </c>
      <c r="J34" s="39">
        <v>1</v>
      </c>
      <c r="K34" s="40">
        <v>0</v>
      </c>
      <c r="L34" s="40">
        <v>0</v>
      </c>
      <c r="M34" s="55">
        <f t="shared" si="4"/>
        <v>54.63</v>
      </c>
      <c r="N34" s="38">
        <v>33.46</v>
      </c>
      <c r="O34" s="39">
        <v>3</v>
      </c>
      <c r="P34" s="40">
        <v>0</v>
      </c>
      <c r="Q34" s="40">
        <v>0</v>
      </c>
      <c r="R34" s="55">
        <f t="shared" si="5"/>
        <v>48.46</v>
      </c>
      <c r="S34" s="38">
        <v>39.88</v>
      </c>
      <c r="T34" s="39">
        <v>2</v>
      </c>
      <c r="U34" s="40">
        <v>0</v>
      </c>
      <c r="V34" s="40">
        <v>0</v>
      </c>
      <c r="W34" s="55">
        <f t="shared" si="6"/>
        <v>49.88</v>
      </c>
      <c r="X34" s="38">
        <v>29.03</v>
      </c>
      <c r="Y34" s="39">
        <v>0</v>
      </c>
      <c r="Z34" s="40">
        <v>0</v>
      </c>
      <c r="AA34" s="40">
        <v>0</v>
      </c>
      <c r="AB34" s="55">
        <f t="shared" si="7"/>
        <v>29.03</v>
      </c>
      <c r="AC34" s="38">
        <v>40.5</v>
      </c>
      <c r="AD34" s="39">
        <v>0</v>
      </c>
      <c r="AE34" s="40">
        <v>0</v>
      </c>
      <c r="AF34" s="40">
        <v>0</v>
      </c>
      <c r="AG34" s="55">
        <f t="shared" si="8"/>
        <v>40.5</v>
      </c>
      <c r="AH34" s="38">
        <v>50.27</v>
      </c>
      <c r="AI34" s="39">
        <v>0</v>
      </c>
      <c r="AJ34" s="40">
        <v>0</v>
      </c>
      <c r="AK34" s="40">
        <v>0</v>
      </c>
      <c r="AL34" s="62">
        <f t="shared" si="9"/>
        <v>50.27</v>
      </c>
      <c r="AM34" s="64" t="s">
        <v>124</v>
      </c>
    </row>
    <row r="35" spans="1:39" s="1" customFormat="1" ht="12.75">
      <c r="A35" s="13" t="s">
        <v>67</v>
      </c>
      <c r="B35" s="11"/>
      <c r="C35" s="10"/>
      <c r="D35" s="12"/>
      <c r="E35" s="52">
        <f t="shared" si="0"/>
        <v>42</v>
      </c>
      <c r="F35" s="53">
        <f t="shared" si="1"/>
        <v>3</v>
      </c>
      <c r="G35" s="54">
        <f t="shared" si="2"/>
        <v>5</v>
      </c>
      <c r="H35" s="60">
        <f t="shared" si="3"/>
        <v>275.12</v>
      </c>
      <c r="I35" s="38">
        <v>43.75</v>
      </c>
      <c r="J35" s="39">
        <v>1</v>
      </c>
      <c r="K35" s="40">
        <v>0</v>
      </c>
      <c r="L35" s="40">
        <v>0</v>
      </c>
      <c r="M35" s="55">
        <f t="shared" si="4"/>
        <v>48.75</v>
      </c>
      <c r="N35" s="38">
        <v>39.24</v>
      </c>
      <c r="O35" s="39">
        <v>0</v>
      </c>
      <c r="P35" s="40">
        <v>0</v>
      </c>
      <c r="Q35" s="40">
        <v>0</v>
      </c>
      <c r="R35" s="55">
        <f t="shared" si="5"/>
        <v>39.24</v>
      </c>
      <c r="S35" s="38">
        <v>42.51</v>
      </c>
      <c r="T35" s="39">
        <v>0</v>
      </c>
      <c r="U35" s="40">
        <v>0</v>
      </c>
      <c r="V35" s="40">
        <v>0</v>
      </c>
      <c r="W35" s="55">
        <f t="shared" si="6"/>
        <v>42.51</v>
      </c>
      <c r="X35" s="38">
        <v>31.84</v>
      </c>
      <c r="Y35" s="39">
        <v>1</v>
      </c>
      <c r="Z35" s="40">
        <v>0</v>
      </c>
      <c r="AA35" s="40">
        <v>0</v>
      </c>
      <c r="AB35" s="55">
        <f t="shared" si="7"/>
        <v>36.84</v>
      </c>
      <c r="AC35" s="38">
        <v>40.91</v>
      </c>
      <c r="AD35" s="39">
        <v>0</v>
      </c>
      <c r="AE35" s="40">
        <v>0</v>
      </c>
      <c r="AF35" s="40">
        <v>0</v>
      </c>
      <c r="AG35" s="55">
        <f t="shared" si="8"/>
        <v>40.91</v>
      </c>
      <c r="AH35" s="38">
        <v>51.87</v>
      </c>
      <c r="AI35" s="39">
        <v>3</v>
      </c>
      <c r="AJ35" s="40">
        <v>0</v>
      </c>
      <c r="AK35" s="40">
        <v>0</v>
      </c>
      <c r="AL35" s="62">
        <f t="shared" si="9"/>
        <v>66.87</v>
      </c>
      <c r="AM35" s="64" t="s">
        <v>75</v>
      </c>
    </row>
    <row r="36" spans="1:39" s="1" customFormat="1" ht="12.75">
      <c r="A36" s="13" t="s">
        <v>59</v>
      </c>
      <c r="B36" s="11"/>
      <c r="C36" s="10"/>
      <c r="D36" s="12"/>
      <c r="E36" s="52">
        <f aca="true" t="shared" si="10" ref="E36:E70">RANK(H36,H$3:H$71,1)</f>
        <v>43</v>
      </c>
      <c r="F36" s="53">
        <f aca="true" t="shared" si="11" ref="F36:F70">IF(J36=0,1,0)+IF(O36=0,1,0)+IF(T36=0,1,0)+IF(Y36=0,1,0)+IF(AD36=0,1,0)+IF(AI36=0,1,0)</f>
        <v>3</v>
      </c>
      <c r="G36" s="54">
        <f aca="true" t="shared" si="12" ref="G36:G70">J36+O36+T36+Y36+AD36+AI36</f>
        <v>3</v>
      </c>
      <c r="H36" s="60">
        <f aca="true" t="shared" si="13" ref="H36:H70">M36+R36+W36+AB36+AG36+AL36</f>
        <v>285.46999999999997</v>
      </c>
      <c r="I36" s="38">
        <v>53.15</v>
      </c>
      <c r="J36" s="39">
        <v>1</v>
      </c>
      <c r="K36" s="40">
        <v>1</v>
      </c>
      <c r="L36" s="40">
        <v>0</v>
      </c>
      <c r="M36" s="55">
        <f aca="true" t="shared" si="14" ref="M36:M67">IF((OR(I36="",I36="DNF",I36="DQ",I36="DNC")),"",(I36+(5*J36)+(K36*10)-(L36*10)))</f>
        <v>68.15</v>
      </c>
      <c r="N36" s="38">
        <v>38.79</v>
      </c>
      <c r="O36" s="39">
        <v>0</v>
      </c>
      <c r="P36" s="40">
        <v>0</v>
      </c>
      <c r="Q36" s="40">
        <v>0</v>
      </c>
      <c r="R36" s="55">
        <f aca="true" t="shared" si="15" ref="R36:R67">IF((OR(N36="",N36="DNF",N36="DQ",N36="DNC")),"",(N36+(5*O36)+(P36*10)-(Q36*10)))</f>
        <v>38.79</v>
      </c>
      <c r="S36" s="38">
        <v>42.79</v>
      </c>
      <c r="T36" s="39">
        <v>0</v>
      </c>
      <c r="U36" s="40">
        <v>0</v>
      </c>
      <c r="V36" s="40">
        <v>0</v>
      </c>
      <c r="W36" s="55">
        <f aca="true" t="shared" si="16" ref="W36:W67">IF((OR(S36="",S36="DNF",S36="DQ",S36="DNC")),"",(S36+(5*T36)+(U36*10)-(V36*10)))</f>
        <v>42.79</v>
      </c>
      <c r="X36" s="38">
        <v>38.19</v>
      </c>
      <c r="Y36" s="39">
        <v>1</v>
      </c>
      <c r="Z36" s="40">
        <v>0</v>
      </c>
      <c r="AA36" s="40">
        <v>0</v>
      </c>
      <c r="AB36" s="55">
        <f aca="true" t="shared" si="17" ref="AB36:AB67">IF((OR(X36="",X36="DNF",X36="DQ",X36="DNC")),"",(X36+(5*Y36)+(Z36*10)-(AA36*10)))</f>
        <v>43.19</v>
      </c>
      <c r="AC36" s="38">
        <v>39.15</v>
      </c>
      <c r="AD36" s="39">
        <v>0</v>
      </c>
      <c r="AE36" s="40">
        <v>0</v>
      </c>
      <c r="AF36" s="40">
        <v>0</v>
      </c>
      <c r="AG36" s="55">
        <f aca="true" t="shared" si="18" ref="AG36:AG67">IF((OR(AC36="",AC36="DNF",AC36="DQ",AC36="DNC")),"",(AC36+(5*AD36)+(AE36*10)-(AF36*10)))</f>
        <v>39.15</v>
      </c>
      <c r="AH36" s="38">
        <v>48.4</v>
      </c>
      <c r="AI36" s="39">
        <v>1</v>
      </c>
      <c r="AJ36" s="40">
        <v>0</v>
      </c>
      <c r="AK36" s="40">
        <v>0</v>
      </c>
      <c r="AL36" s="62">
        <f aca="true" t="shared" si="19" ref="AL36:AL67">IF((OR(AH36="",AH36="DNF",AH36="DQ",AH36="DNC")),"",(AH36+(5*AI36)+(AJ36*10)-(AK36*10)))</f>
        <v>53.4</v>
      </c>
      <c r="AM36" s="64" t="s">
        <v>72</v>
      </c>
    </row>
    <row r="37" spans="1:39" s="1" customFormat="1" ht="12.75">
      <c r="A37" s="13" t="s">
        <v>30</v>
      </c>
      <c r="B37" s="11"/>
      <c r="C37" s="10"/>
      <c r="D37" s="12"/>
      <c r="E37" s="52">
        <f t="shared" si="10"/>
        <v>45</v>
      </c>
      <c r="F37" s="53">
        <f t="shared" si="11"/>
        <v>3</v>
      </c>
      <c r="G37" s="54">
        <f t="shared" si="12"/>
        <v>6</v>
      </c>
      <c r="H37" s="60">
        <f t="shared" si="13"/>
        <v>303.66</v>
      </c>
      <c r="I37" s="38">
        <v>56.19</v>
      </c>
      <c r="J37" s="39">
        <v>2</v>
      </c>
      <c r="K37" s="40">
        <v>0</v>
      </c>
      <c r="L37" s="40">
        <v>0</v>
      </c>
      <c r="M37" s="55">
        <f t="shared" si="14"/>
        <v>66.19</v>
      </c>
      <c r="N37" s="38">
        <v>45.39</v>
      </c>
      <c r="O37" s="39">
        <v>0</v>
      </c>
      <c r="P37" s="40">
        <v>0</v>
      </c>
      <c r="Q37" s="40">
        <v>0</v>
      </c>
      <c r="R37" s="55">
        <f t="shared" si="15"/>
        <v>45.39</v>
      </c>
      <c r="S37" s="38">
        <v>37.34</v>
      </c>
      <c r="T37" s="39">
        <v>1</v>
      </c>
      <c r="U37" s="40">
        <v>0</v>
      </c>
      <c r="V37" s="40">
        <v>0</v>
      </c>
      <c r="W37" s="55">
        <f t="shared" si="16"/>
        <v>42.34</v>
      </c>
      <c r="X37" s="38">
        <v>36.03</v>
      </c>
      <c r="Y37" s="39">
        <v>0</v>
      </c>
      <c r="Z37" s="40">
        <v>0</v>
      </c>
      <c r="AA37" s="40">
        <v>0</v>
      </c>
      <c r="AB37" s="55">
        <f t="shared" si="17"/>
        <v>36.03</v>
      </c>
      <c r="AC37" s="38">
        <v>44.83</v>
      </c>
      <c r="AD37" s="39">
        <v>3</v>
      </c>
      <c r="AE37" s="40">
        <v>0</v>
      </c>
      <c r="AF37" s="40">
        <v>0</v>
      </c>
      <c r="AG37" s="55">
        <f t="shared" si="18"/>
        <v>59.83</v>
      </c>
      <c r="AH37" s="38">
        <v>53.88</v>
      </c>
      <c r="AI37" s="39">
        <v>0</v>
      </c>
      <c r="AJ37" s="40">
        <v>0</v>
      </c>
      <c r="AK37" s="40">
        <v>0</v>
      </c>
      <c r="AL37" s="62">
        <f t="shared" si="19"/>
        <v>53.88</v>
      </c>
      <c r="AM37" s="64" t="s">
        <v>44</v>
      </c>
    </row>
    <row r="38" spans="1:39" s="1" customFormat="1" ht="12.75">
      <c r="A38" s="13" t="s">
        <v>103</v>
      </c>
      <c r="B38" s="11"/>
      <c r="C38" s="10"/>
      <c r="D38" s="12"/>
      <c r="E38" s="52">
        <f t="shared" si="10"/>
        <v>49</v>
      </c>
      <c r="F38" s="53">
        <f t="shared" si="11"/>
        <v>3</v>
      </c>
      <c r="G38" s="54">
        <f t="shared" si="12"/>
        <v>5</v>
      </c>
      <c r="H38" s="60">
        <f t="shared" si="13"/>
        <v>331.21000000000004</v>
      </c>
      <c r="I38" s="38">
        <v>46.56</v>
      </c>
      <c r="J38" s="39">
        <v>0</v>
      </c>
      <c r="K38" s="40">
        <v>0</v>
      </c>
      <c r="L38" s="40">
        <v>0</v>
      </c>
      <c r="M38" s="55">
        <f t="shared" si="14"/>
        <v>46.56</v>
      </c>
      <c r="N38" s="38">
        <v>48</v>
      </c>
      <c r="O38" s="39">
        <v>0</v>
      </c>
      <c r="P38" s="40">
        <v>1</v>
      </c>
      <c r="Q38" s="40">
        <v>0</v>
      </c>
      <c r="R38" s="55">
        <f t="shared" si="15"/>
        <v>58</v>
      </c>
      <c r="S38" s="38">
        <v>46.44</v>
      </c>
      <c r="T38" s="39">
        <v>1</v>
      </c>
      <c r="U38" s="40">
        <v>0</v>
      </c>
      <c r="V38" s="40">
        <v>0</v>
      </c>
      <c r="W38" s="55">
        <f t="shared" si="16"/>
        <v>51.44</v>
      </c>
      <c r="X38" s="38">
        <v>49</v>
      </c>
      <c r="Y38" s="39">
        <v>0</v>
      </c>
      <c r="Z38" s="40">
        <v>0</v>
      </c>
      <c r="AA38" s="40">
        <v>0</v>
      </c>
      <c r="AB38" s="55">
        <f t="shared" si="17"/>
        <v>49</v>
      </c>
      <c r="AC38" s="38">
        <v>58.05</v>
      </c>
      <c r="AD38" s="39">
        <v>3</v>
      </c>
      <c r="AE38" s="40">
        <v>1</v>
      </c>
      <c r="AF38" s="40">
        <v>0</v>
      </c>
      <c r="AG38" s="55">
        <f t="shared" si="18"/>
        <v>83.05</v>
      </c>
      <c r="AH38" s="38">
        <v>38.16</v>
      </c>
      <c r="AI38" s="39">
        <v>1</v>
      </c>
      <c r="AJ38" s="40">
        <v>0</v>
      </c>
      <c r="AK38" s="40">
        <v>0</v>
      </c>
      <c r="AL38" s="62">
        <f t="shared" si="19"/>
        <v>43.16</v>
      </c>
      <c r="AM38" s="64" t="s">
        <v>104</v>
      </c>
    </row>
    <row r="39" spans="1:39" s="1" customFormat="1" ht="12.75">
      <c r="A39" s="13" t="s">
        <v>66</v>
      </c>
      <c r="B39" s="11"/>
      <c r="C39" s="10"/>
      <c r="D39" s="12"/>
      <c r="E39" s="52">
        <f t="shared" si="10"/>
        <v>54</v>
      </c>
      <c r="F39" s="53">
        <f t="shared" si="11"/>
        <v>3</v>
      </c>
      <c r="G39" s="54">
        <f t="shared" si="12"/>
        <v>5</v>
      </c>
      <c r="H39" s="60">
        <f t="shared" si="13"/>
        <v>369.75</v>
      </c>
      <c r="I39" s="38">
        <v>60.67</v>
      </c>
      <c r="J39" s="39">
        <v>0</v>
      </c>
      <c r="K39" s="40">
        <v>0</v>
      </c>
      <c r="L39" s="40">
        <v>0</v>
      </c>
      <c r="M39" s="55">
        <f t="shared" si="14"/>
        <v>60.67</v>
      </c>
      <c r="N39" s="38">
        <v>52.57</v>
      </c>
      <c r="O39" s="39">
        <v>1</v>
      </c>
      <c r="P39" s="40">
        <v>0</v>
      </c>
      <c r="Q39" s="40">
        <v>0</v>
      </c>
      <c r="R39" s="55">
        <f t="shared" si="15"/>
        <v>57.57</v>
      </c>
      <c r="S39" s="38">
        <v>48.16</v>
      </c>
      <c r="T39" s="39">
        <v>2</v>
      </c>
      <c r="U39" s="40">
        <v>0</v>
      </c>
      <c r="V39" s="40">
        <v>0</v>
      </c>
      <c r="W39" s="55">
        <f t="shared" si="16"/>
        <v>58.16</v>
      </c>
      <c r="X39" s="38">
        <v>67.65</v>
      </c>
      <c r="Y39" s="39">
        <v>2</v>
      </c>
      <c r="Z39" s="40">
        <v>0</v>
      </c>
      <c r="AA39" s="40">
        <v>0</v>
      </c>
      <c r="AB39" s="55">
        <f t="shared" si="17"/>
        <v>77.65</v>
      </c>
      <c r="AC39" s="38">
        <v>52.86</v>
      </c>
      <c r="AD39" s="39">
        <v>0</v>
      </c>
      <c r="AE39" s="40">
        <v>0</v>
      </c>
      <c r="AF39" s="40">
        <v>0</v>
      </c>
      <c r="AG39" s="55">
        <f t="shared" si="18"/>
        <v>52.86</v>
      </c>
      <c r="AH39" s="38">
        <v>62.84</v>
      </c>
      <c r="AI39" s="39">
        <v>0</v>
      </c>
      <c r="AJ39" s="40">
        <v>0</v>
      </c>
      <c r="AK39" s="40">
        <v>0</v>
      </c>
      <c r="AL39" s="62">
        <f t="shared" si="19"/>
        <v>62.84</v>
      </c>
      <c r="AM39" s="64" t="s">
        <v>74</v>
      </c>
    </row>
    <row r="40" spans="1:39" s="1" customFormat="1" ht="12.75">
      <c r="A40" s="13" t="s">
        <v>97</v>
      </c>
      <c r="B40" s="11"/>
      <c r="C40" s="10"/>
      <c r="D40" s="12"/>
      <c r="E40" s="52">
        <f t="shared" si="10"/>
        <v>55</v>
      </c>
      <c r="F40" s="53">
        <f t="shared" si="11"/>
        <v>3</v>
      </c>
      <c r="G40" s="54">
        <f t="shared" si="12"/>
        <v>4</v>
      </c>
      <c r="H40" s="60">
        <f t="shared" si="13"/>
        <v>377.40999999999997</v>
      </c>
      <c r="I40" s="38">
        <v>59.04</v>
      </c>
      <c r="J40" s="39">
        <v>2</v>
      </c>
      <c r="K40" s="40">
        <v>0</v>
      </c>
      <c r="L40" s="40">
        <v>0</v>
      </c>
      <c r="M40" s="55">
        <f t="shared" si="14"/>
        <v>69.03999999999999</v>
      </c>
      <c r="N40" s="38">
        <v>58.15</v>
      </c>
      <c r="O40" s="39">
        <v>1</v>
      </c>
      <c r="P40" s="40">
        <v>0</v>
      </c>
      <c r="Q40" s="40">
        <v>0</v>
      </c>
      <c r="R40" s="55">
        <f t="shared" si="15"/>
        <v>63.15</v>
      </c>
      <c r="S40" s="38">
        <v>58</v>
      </c>
      <c r="T40" s="39">
        <v>0</v>
      </c>
      <c r="U40" s="40">
        <v>0</v>
      </c>
      <c r="V40" s="40">
        <v>0</v>
      </c>
      <c r="W40" s="55">
        <f t="shared" si="16"/>
        <v>58</v>
      </c>
      <c r="X40" s="38">
        <v>44.6</v>
      </c>
      <c r="Y40" s="39">
        <v>0</v>
      </c>
      <c r="Z40" s="40">
        <v>0</v>
      </c>
      <c r="AA40" s="40">
        <v>0</v>
      </c>
      <c r="AB40" s="55">
        <f t="shared" si="17"/>
        <v>44.6</v>
      </c>
      <c r="AC40" s="38">
        <v>54.3</v>
      </c>
      <c r="AD40" s="39">
        <v>1</v>
      </c>
      <c r="AE40" s="40">
        <v>1</v>
      </c>
      <c r="AF40" s="40">
        <v>0</v>
      </c>
      <c r="AG40" s="55">
        <f t="shared" si="18"/>
        <v>69.3</v>
      </c>
      <c r="AH40" s="38">
        <v>63.32</v>
      </c>
      <c r="AI40" s="39">
        <v>0</v>
      </c>
      <c r="AJ40" s="40">
        <v>1</v>
      </c>
      <c r="AK40" s="40">
        <v>0</v>
      </c>
      <c r="AL40" s="62">
        <f t="shared" si="19"/>
        <v>73.32</v>
      </c>
      <c r="AM40" s="64" t="s">
        <v>72</v>
      </c>
    </row>
    <row r="41" spans="1:39" s="1" customFormat="1" ht="12.75">
      <c r="A41" s="13" t="s">
        <v>107</v>
      </c>
      <c r="B41" s="11"/>
      <c r="C41" s="10"/>
      <c r="D41" s="12"/>
      <c r="E41" s="52">
        <f t="shared" si="10"/>
        <v>63</v>
      </c>
      <c r="F41" s="53">
        <f t="shared" si="11"/>
        <v>3</v>
      </c>
      <c r="G41" s="54">
        <f t="shared" si="12"/>
        <v>4</v>
      </c>
      <c r="H41" s="60">
        <f t="shared" si="13"/>
        <v>512.6999999999999</v>
      </c>
      <c r="I41" s="38">
        <v>67.49</v>
      </c>
      <c r="J41" s="39">
        <v>0</v>
      </c>
      <c r="K41" s="40">
        <v>0</v>
      </c>
      <c r="L41" s="40">
        <v>0</v>
      </c>
      <c r="M41" s="55">
        <f t="shared" si="14"/>
        <v>67.49</v>
      </c>
      <c r="N41" s="38">
        <v>56.7</v>
      </c>
      <c r="O41" s="39">
        <v>0</v>
      </c>
      <c r="P41" s="40">
        <v>0</v>
      </c>
      <c r="Q41" s="40">
        <v>0</v>
      </c>
      <c r="R41" s="55">
        <f t="shared" si="15"/>
        <v>56.7</v>
      </c>
      <c r="S41" s="38">
        <v>124.81</v>
      </c>
      <c r="T41" s="39">
        <v>2</v>
      </c>
      <c r="U41" s="40">
        <v>0</v>
      </c>
      <c r="V41" s="40">
        <v>0</v>
      </c>
      <c r="W41" s="55">
        <f t="shared" si="16"/>
        <v>134.81</v>
      </c>
      <c r="X41" s="38">
        <v>50.9</v>
      </c>
      <c r="Y41" s="39">
        <v>0</v>
      </c>
      <c r="Z41" s="40">
        <v>0</v>
      </c>
      <c r="AA41" s="40">
        <v>0</v>
      </c>
      <c r="AB41" s="55">
        <f t="shared" si="17"/>
        <v>50.9</v>
      </c>
      <c r="AC41" s="38">
        <v>111.83</v>
      </c>
      <c r="AD41" s="39">
        <v>1</v>
      </c>
      <c r="AE41" s="40">
        <v>0</v>
      </c>
      <c r="AF41" s="40">
        <v>0</v>
      </c>
      <c r="AG41" s="55">
        <f t="shared" si="18"/>
        <v>116.83</v>
      </c>
      <c r="AH41" s="38">
        <v>80.97</v>
      </c>
      <c r="AI41" s="39">
        <v>1</v>
      </c>
      <c r="AJ41" s="40">
        <v>0</v>
      </c>
      <c r="AK41" s="40">
        <v>0</v>
      </c>
      <c r="AL41" s="62">
        <f t="shared" si="19"/>
        <v>85.97</v>
      </c>
      <c r="AM41" s="64" t="s">
        <v>55</v>
      </c>
    </row>
    <row r="42" spans="1:39" s="1" customFormat="1" ht="12.75">
      <c r="A42" s="13" t="s">
        <v>116</v>
      </c>
      <c r="B42" s="11"/>
      <c r="C42" s="10"/>
      <c r="D42" s="12"/>
      <c r="E42" s="52">
        <f t="shared" si="10"/>
        <v>11</v>
      </c>
      <c r="F42" s="53">
        <f t="shared" si="11"/>
        <v>2</v>
      </c>
      <c r="G42" s="54">
        <f t="shared" si="12"/>
        <v>6</v>
      </c>
      <c r="H42" s="60">
        <f t="shared" si="13"/>
        <v>188.86999999999998</v>
      </c>
      <c r="I42" s="38">
        <v>26.17</v>
      </c>
      <c r="J42" s="39">
        <v>1</v>
      </c>
      <c r="K42" s="40">
        <v>0</v>
      </c>
      <c r="L42" s="40">
        <v>0</v>
      </c>
      <c r="M42" s="55">
        <f t="shared" si="14"/>
        <v>31.17</v>
      </c>
      <c r="N42" s="38">
        <v>34.66</v>
      </c>
      <c r="O42" s="39">
        <v>1</v>
      </c>
      <c r="P42" s="40">
        <v>0</v>
      </c>
      <c r="Q42" s="40">
        <v>0</v>
      </c>
      <c r="R42" s="55">
        <f t="shared" si="15"/>
        <v>39.66</v>
      </c>
      <c r="S42" s="38">
        <v>24.3</v>
      </c>
      <c r="T42" s="39">
        <v>0</v>
      </c>
      <c r="U42" s="40">
        <v>0</v>
      </c>
      <c r="V42" s="40">
        <v>0</v>
      </c>
      <c r="W42" s="55">
        <f t="shared" si="16"/>
        <v>24.3</v>
      </c>
      <c r="X42" s="38">
        <v>18.96</v>
      </c>
      <c r="Y42" s="39">
        <v>2</v>
      </c>
      <c r="Z42" s="40">
        <v>0</v>
      </c>
      <c r="AA42" s="40">
        <v>0</v>
      </c>
      <c r="AB42" s="55">
        <f t="shared" si="17"/>
        <v>28.96</v>
      </c>
      <c r="AC42" s="38">
        <v>23.49</v>
      </c>
      <c r="AD42" s="39">
        <v>2</v>
      </c>
      <c r="AE42" s="40">
        <v>0</v>
      </c>
      <c r="AF42" s="40">
        <v>0</v>
      </c>
      <c r="AG42" s="55">
        <f t="shared" si="18"/>
        <v>33.489999999999995</v>
      </c>
      <c r="AH42" s="38">
        <v>31.29</v>
      </c>
      <c r="AI42" s="39">
        <v>0</v>
      </c>
      <c r="AJ42" s="40">
        <v>0</v>
      </c>
      <c r="AK42" s="40">
        <v>0</v>
      </c>
      <c r="AL42" s="62">
        <f t="shared" si="19"/>
        <v>31.29</v>
      </c>
      <c r="AM42" s="64" t="s">
        <v>45</v>
      </c>
    </row>
    <row r="43" spans="1:39" s="1" customFormat="1" ht="12.75">
      <c r="A43" s="13" t="s">
        <v>35</v>
      </c>
      <c r="B43" s="11"/>
      <c r="C43" s="10"/>
      <c r="D43" s="12"/>
      <c r="E43" s="52">
        <f t="shared" si="10"/>
        <v>13</v>
      </c>
      <c r="F43" s="53">
        <f t="shared" si="11"/>
        <v>2</v>
      </c>
      <c r="G43" s="54">
        <f t="shared" si="12"/>
        <v>9</v>
      </c>
      <c r="H43" s="60">
        <f t="shared" si="13"/>
        <v>192.70000000000002</v>
      </c>
      <c r="I43" s="38">
        <v>33</v>
      </c>
      <c r="J43" s="39">
        <v>2</v>
      </c>
      <c r="K43" s="40">
        <v>0</v>
      </c>
      <c r="L43" s="40">
        <v>0</v>
      </c>
      <c r="M43" s="55">
        <f t="shared" si="14"/>
        <v>43</v>
      </c>
      <c r="N43" s="38">
        <v>23.15</v>
      </c>
      <c r="O43" s="39">
        <v>1</v>
      </c>
      <c r="P43" s="40">
        <v>0</v>
      </c>
      <c r="Q43" s="40">
        <v>0</v>
      </c>
      <c r="R43" s="55">
        <f t="shared" si="15"/>
        <v>28.15</v>
      </c>
      <c r="S43" s="38">
        <v>20.31</v>
      </c>
      <c r="T43" s="39">
        <v>0</v>
      </c>
      <c r="U43" s="40">
        <v>0</v>
      </c>
      <c r="V43" s="40">
        <v>0</v>
      </c>
      <c r="W43" s="55">
        <f t="shared" si="16"/>
        <v>20.31</v>
      </c>
      <c r="X43" s="38">
        <v>18.25</v>
      </c>
      <c r="Y43" s="39">
        <v>1</v>
      </c>
      <c r="Z43" s="40">
        <v>0</v>
      </c>
      <c r="AA43" s="40">
        <v>0</v>
      </c>
      <c r="AB43" s="55">
        <f t="shared" si="17"/>
        <v>23.25</v>
      </c>
      <c r="AC43" s="38">
        <v>25.64</v>
      </c>
      <c r="AD43" s="39">
        <v>0</v>
      </c>
      <c r="AE43" s="40">
        <v>0</v>
      </c>
      <c r="AF43" s="40">
        <v>0</v>
      </c>
      <c r="AG43" s="55">
        <f t="shared" si="18"/>
        <v>25.64</v>
      </c>
      <c r="AH43" s="38">
        <v>27.35</v>
      </c>
      <c r="AI43" s="39">
        <v>5</v>
      </c>
      <c r="AJ43" s="40">
        <v>0</v>
      </c>
      <c r="AK43" s="40">
        <v>0</v>
      </c>
      <c r="AL43" s="62">
        <f t="shared" si="19"/>
        <v>52.35</v>
      </c>
      <c r="AM43" s="64" t="s">
        <v>47</v>
      </c>
    </row>
    <row r="44" spans="1:39" s="1" customFormat="1" ht="12.75">
      <c r="A44" s="13" t="s">
        <v>37</v>
      </c>
      <c r="B44" s="11"/>
      <c r="C44" s="10"/>
      <c r="D44" s="12"/>
      <c r="E44" s="52">
        <f t="shared" si="10"/>
        <v>14</v>
      </c>
      <c r="F44" s="53">
        <f t="shared" si="11"/>
        <v>2</v>
      </c>
      <c r="G44" s="54">
        <f t="shared" si="12"/>
        <v>7</v>
      </c>
      <c r="H44" s="60">
        <f t="shared" si="13"/>
        <v>195.95999999999998</v>
      </c>
      <c r="I44" s="38">
        <v>34.44</v>
      </c>
      <c r="J44" s="39">
        <v>2</v>
      </c>
      <c r="K44" s="40">
        <v>0</v>
      </c>
      <c r="L44" s="40">
        <v>0</v>
      </c>
      <c r="M44" s="55">
        <f t="shared" si="14"/>
        <v>44.44</v>
      </c>
      <c r="N44" s="38">
        <v>23.41</v>
      </c>
      <c r="O44" s="39">
        <v>0</v>
      </c>
      <c r="P44" s="40">
        <v>0</v>
      </c>
      <c r="Q44" s="40">
        <v>0</v>
      </c>
      <c r="R44" s="55">
        <f t="shared" si="15"/>
        <v>23.41</v>
      </c>
      <c r="S44" s="38">
        <v>23.8</v>
      </c>
      <c r="T44" s="39">
        <v>2</v>
      </c>
      <c r="U44" s="40">
        <v>0</v>
      </c>
      <c r="V44" s="40">
        <v>0</v>
      </c>
      <c r="W44" s="55">
        <f t="shared" si="16"/>
        <v>33.8</v>
      </c>
      <c r="X44" s="38">
        <v>21.6</v>
      </c>
      <c r="Y44" s="39">
        <v>1</v>
      </c>
      <c r="Z44" s="40">
        <v>0</v>
      </c>
      <c r="AA44" s="40">
        <v>0</v>
      </c>
      <c r="AB44" s="55">
        <f t="shared" si="17"/>
        <v>26.6</v>
      </c>
      <c r="AC44" s="38">
        <v>22.7</v>
      </c>
      <c r="AD44" s="39">
        <v>2</v>
      </c>
      <c r="AE44" s="40">
        <v>0</v>
      </c>
      <c r="AF44" s="40">
        <v>0</v>
      </c>
      <c r="AG44" s="55">
        <f t="shared" si="18"/>
        <v>32.7</v>
      </c>
      <c r="AH44" s="38">
        <v>35.01</v>
      </c>
      <c r="AI44" s="39">
        <v>0</v>
      </c>
      <c r="AJ44" s="40">
        <v>0</v>
      </c>
      <c r="AK44" s="40">
        <v>0</v>
      </c>
      <c r="AL44" s="62">
        <f t="shared" si="19"/>
        <v>35.01</v>
      </c>
      <c r="AM44" s="64" t="s">
        <v>49</v>
      </c>
    </row>
    <row r="45" spans="1:39" s="1" customFormat="1" ht="12.75">
      <c r="A45" s="13" t="s">
        <v>122</v>
      </c>
      <c r="B45" s="11"/>
      <c r="C45" s="10"/>
      <c r="D45" s="12"/>
      <c r="E45" s="52">
        <f t="shared" si="10"/>
        <v>19</v>
      </c>
      <c r="F45" s="53">
        <f t="shared" si="11"/>
        <v>2</v>
      </c>
      <c r="G45" s="54">
        <f t="shared" si="12"/>
        <v>8</v>
      </c>
      <c r="H45" s="60">
        <f t="shared" si="13"/>
        <v>205.27999999999997</v>
      </c>
      <c r="I45" s="38">
        <v>33.69</v>
      </c>
      <c r="J45" s="39">
        <v>1</v>
      </c>
      <c r="K45" s="40">
        <v>0</v>
      </c>
      <c r="L45" s="40">
        <v>0</v>
      </c>
      <c r="M45" s="55">
        <f t="shared" si="14"/>
        <v>38.69</v>
      </c>
      <c r="N45" s="38">
        <v>25.16</v>
      </c>
      <c r="O45" s="39">
        <v>0</v>
      </c>
      <c r="P45" s="40">
        <v>0</v>
      </c>
      <c r="Q45" s="40">
        <v>0</v>
      </c>
      <c r="R45" s="55">
        <f t="shared" si="15"/>
        <v>25.16</v>
      </c>
      <c r="S45" s="38">
        <v>23.91</v>
      </c>
      <c r="T45" s="39">
        <v>0</v>
      </c>
      <c r="U45" s="40">
        <v>0</v>
      </c>
      <c r="V45" s="40">
        <v>0</v>
      </c>
      <c r="W45" s="55">
        <f t="shared" si="16"/>
        <v>23.91</v>
      </c>
      <c r="X45" s="38">
        <v>23.8</v>
      </c>
      <c r="Y45" s="39">
        <v>3</v>
      </c>
      <c r="Z45" s="40">
        <v>0</v>
      </c>
      <c r="AA45" s="40">
        <v>0</v>
      </c>
      <c r="AB45" s="55">
        <f t="shared" si="17"/>
        <v>38.8</v>
      </c>
      <c r="AC45" s="38">
        <v>26.83</v>
      </c>
      <c r="AD45" s="39">
        <v>1</v>
      </c>
      <c r="AE45" s="40">
        <v>0</v>
      </c>
      <c r="AF45" s="40">
        <v>0</v>
      </c>
      <c r="AG45" s="55">
        <f t="shared" si="18"/>
        <v>31.83</v>
      </c>
      <c r="AH45" s="38">
        <v>31.89</v>
      </c>
      <c r="AI45" s="39">
        <v>3</v>
      </c>
      <c r="AJ45" s="40">
        <v>0</v>
      </c>
      <c r="AK45" s="40">
        <v>0</v>
      </c>
      <c r="AL45" s="62">
        <f t="shared" si="19"/>
        <v>46.89</v>
      </c>
      <c r="AM45" s="64" t="s">
        <v>123</v>
      </c>
    </row>
    <row r="46" spans="1:39" s="1" customFormat="1" ht="12.75">
      <c r="A46" s="13" t="s">
        <v>65</v>
      </c>
      <c r="B46" s="11"/>
      <c r="C46" s="10"/>
      <c r="D46" s="12"/>
      <c r="E46" s="52">
        <f t="shared" si="10"/>
        <v>26</v>
      </c>
      <c r="F46" s="53">
        <f t="shared" si="11"/>
        <v>2</v>
      </c>
      <c r="G46" s="54">
        <f t="shared" si="12"/>
        <v>6</v>
      </c>
      <c r="H46" s="60">
        <f t="shared" si="13"/>
        <v>223.61</v>
      </c>
      <c r="I46" s="38">
        <v>40.66</v>
      </c>
      <c r="J46" s="39">
        <v>2</v>
      </c>
      <c r="K46" s="40">
        <v>0</v>
      </c>
      <c r="L46" s="40">
        <v>0</v>
      </c>
      <c r="M46" s="55">
        <f t="shared" si="14"/>
        <v>50.66</v>
      </c>
      <c r="N46" s="38">
        <v>27.04</v>
      </c>
      <c r="O46" s="39">
        <v>0</v>
      </c>
      <c r="P46" s="40">
        <v>0</v>
      </c>
      <c r="Q46" s="40">
        <v>0</v>
      </c>
      <c r="R46" s="55">
        <f t="shared" si="15"/>
        <v>27.04</v>
      </c>
      <c r="S46" s="38">
        <v>29.21</v>
      </c>
      <c r="T46" s="39">
        <v>2</v>
      </c>
      <c r="U46" s="40">
        <v>0</v>
      </c>
      <c r="V46" s="40">
        <v>0</v>
      </c>
      <c r="W46" s="55">
        <f t="shared" si="16"/>
        <v>39.21</v>
      </c>
      <c r="X46" s="38">
        <v>27.77</v>
      </c>
      <c r="Y46" s="39">
        <v>1</v>
      </c>
      <c r="Z46" s="40">
        <v>0</v>
      </c>
      <c r="AA46" s="40">
        <v>0</v>
      </c>
      <c r="AB46" s="55">
        <f t="shared" si="17"/>
        <v>32.769999999999996</v>
      </c>
      <c r="AC46" s="38">
        <v>26.19</v>
      </c>
      <c r="AD46" s="39">
        <v>0</v>
      </c>
      <c r="AE46" s="40">
        <v>0</v>
      </c>
      <c r="AF46" s="40">
        <v>0</v>
      </c>
      <c r="AG46" s="55">
        <f t="shared" si="18"/>
        <v>26.19</v>
      </c>
      <c r="AH46" s="38">
        <v>32.74</v>
      </c>
      <c r="AI46" s="39">
        <v>1</v>
      </c>
      <c r="AJ46" s="40">
        <v>1</v>
      </c>
      <c r="AK46" s="40">
        <v>0</v>
      </c>
      <c r="AL46" s="62">
        <f t="shared" si="19"/>
        <v>47.74</v>
      </c>
      <c r="AM46" s="64" t="s">
        <v>44</v>
      </c>
    </row>
    <row r="47" spans="1:39" s="1" customFormat="1" ht="12.75">
      <c r="A47" s="13" t="s">
        <v>38</v>
      </c>
      <c r="B47" s="11"/>
      <c r="C47" s="10"/>
      <c r="D47" s="12"/>
      <c r="E47" s="52">
        <f t="shared" si="10"/>
        <v>36</v>
      </c>
      <c r="F47" s="53">
        <f t="shared" si="11"/>
        <v>2</v>
      </c>
      <c r="G47" s="54">
        <f t="shared" si="12"/>
        <v>5</v>
      </c>
      <c r="H47" s="60">
        <f t="shared" si="13"/>
        <v>260.40999999999997</v>
      </c>
      <c r="I47" s="38">
        <v>44.43</v>
      </c>
      <c r="J47" s="39">
        <v>2</v>
      </c>
      <c r="K47" s="40">
        <v>0</v>
      </c>
      <c r="L47" s="40">
        <v>0</v>
      </c>
      <c r="M47" s="55">
        <f t="shared" si="14"/>
        <v>54.43</v>
      </c>
      <c r="N47" s="38">
        <v>33.68</v>
      </c>
      <c r="O47" s="39">
        <v>0</v>
      </c>
      <c r="P47" s="40">
        <v>0</v>
      </c>
      <c r="Q47" s="40">
        <v>0</v>
      </c>
      <c r="R47" s="55">
        <f t="shared" si="15"/>
        <v>33.68</v>
      </c>
      <c r="S47" s="38">
        <v>37.93</v>
      </c>
      <c r="T47" s="39">
        <v>0</v>
      </c>
      <c r="U47" s="40">
        <v>0</v>
      </c>
      <c r="V47" s="40">
        <v>0</v>
      </c>
      <c r="W47" s="55">
        <f t="shared" si="16"/>
        <v>37.93</v>
      </c>
      <c r="X47" s="38">
        <v>32.22</v>
      </c>
      <c r="Y47" s="39">
        <v>1</v>
      </c>
      <c r="Z47" s="40">
        <v>0</v>
      </c>
      <c r="AA47" s="40">
        <v>0</v>
      </c>
      <c r="AB47" s="55">
        <f t="shared" si="17"/>
        <v>37.22</v>
      </c>
      <c r="AC47" s="38">
        <v>39.38</v>
      </c>
      <c r="AD47" s="39">
        <v>1</v>
      </c>
      <c r="AE47" s="40">
        <v>0</v>
      </c>
      <c r="AF47" s="40">
        <v>0</v>
      </c>
      <c r="AG47" s="55">
        <f t="shared" si="18"/>
        <v>44.38</v>
      </c>
      <c r="AH47" s="38">
        <v>47.77</v>
      </c>
      <c r="AI47" s="39">
        <v>1</v>
      </c>
      <c r="AJ47" s="40">
        <v>0</v>
      </c>
      <c r="AK47" s="40">
        <v>0</v>
      </c>
      <c r="AL47" s="62">
        <f t="shared" si="19"/>
        <v>52.77</v>
      </c>
      <c r="AM47" s="64" t="s">
        <v>50</v>
      </c>
    </row>
    <row r="48" spans="1:39" s="1" customFormat="1" ht="12.75">
      <c r="A48" s="13" t="s">
        <v>98</v>
      </c>
      <c r="B48" s="11"/>
      <c r="C48" s="10"/>
      <c r="D48" s="12"/>
      <c r="E48" s="52">
        <f t="shared" si="10"/>
        <v>39</v>
      </c>
      <c r="F48" s="53">
        <f t="shared" si="11"/>
        <v>2</v>
      </c>
      <c r="G48" s="54">
        <f t="shared" si="12"/>
        <v>8</v>
      </c>
      <c r="H48" s="60">
        <f t="shared" si="13"/>
        <v>271.13</v>
      </c>
      <c r="I48" s="38">
        <v>46.83</v>
      </c>
      <c r="J48" s="39">
        <v>2</v>
      </c>
      <c r="K48" s="40">
        <v>0</v>
      </c>
      <c r="L48" s="40">
        <v>0</v>
      </c>
      <c r="M48" s="55">
        <f t="shared" si="14"/>
        <v>56.83</v>
      </c>
      <c r="N48" s="38">
        <v>32.91</v>
      </c>
      <c r="O48" s="39">
        <v>3</v>
      </c>
      <c r="P48" s="40">
        <v>0</v>
      </c>
      <c r="Q48" s="40">
        <v>0</v>
      </c>
      <c r="R48" s="55">
        <f t="shared" si="15"/>
        <v>47.91</v>
      </c>
      <c r="S48" s="38">
        <v>30.28</v>
      </c>
      <c r="T48" s="39">
        <v>0</v>
      </c>
      <c r="U48" s="40">
        <v>0</v>
      </c>
      <c r="V48" s="40">
        <v>0</v>
      </c>
      <c r="W48" s="55">
        <f t="shared" si="16"/>
        <v>30.28</v>
      </c>
      <c r="X48" s="38">
        <v>26.09</v>
      </c>
      <c r="Y48" s="39">
        <v>2</v>
      </c>
      <c r="Z48" s="40">
        <v>0</v>
      </c>
      <c r="AA48" s="40">
        <v>0</v>
      </c>
      <c r="AB48" s="55">
        <f t="shared" si="17"/>
        <v>36.09</v>
      </c>
      <c r="AC48" s="38">
        <v>32.27</v>
      </c>
      <c r="AD48" s="39">
        <v>1</v>
      </c>
      <c r="AE48" s="95">
        <v>0</v>
      </c>
      <c r="AF48" s="40">
        <v>0</v>
      </c>
      <c r="AG48" s="55">
        <f t="shared" si="18"/>
        <v>37.27</v>
      </c>
      <c r="AH48" s="38">
        <v>52.75</v>
      </c>
      <c r="AI48" s="39">
        <v>0</v>
      </c>
      <c r="AJ48" s="40">
        <v>1</v>
      </c>
      <c r="AK48" s="40">
        <v>0</v>
      </c>
      <c r="AL48" s="62">
        <f t="shared" si="19"/>
        <v>62.75</v>
      </c>
      <c r="AM48" s="64" t="s">
        <v>89</v>
      </c>
    </row>
    <row r="49" spans="1:39" s="1" customFormat="1" ht="12.75">
      <c r="A49" s="93" t="s">
        <v>43</v>
      </c>
      <c r="B49" s="11"/>
      <c r="C49" s="10"/>
      <c r="D49" s="12"/>
      <c r="E49" s="52">
        <f t="shared" si="10"/>
        <v>52</v>
      </c>
      <c r="F49" s="53">
        <f t="shared" si="11"/>
        <v>2</v>
      </c>
      <c r="G49" s="54">
        <f t="shared" si="12"/>
        <v>4</v>
      </c>
      <c r="H49" s="60">
        <f t="shared" si="13"/>
        <v>360.77</v>
      </c>
      <c r="I49" s="38">
        <v>64.08</v>
      </c>
      <c r="J49" s="39">
        <v>0</v>
      </c>
      <c r="K49" s="40">
        <v>0</v>
      </c>
      <c r="L49" s="40">
        <v>0</v>
      </c>
      <c r="M49" s="55">
        <f t="shared" si="14"/>
        <v>64.08</v>
      </c>
      <c r="N49" s="38">
        <v>53.65</v>
      </c>
      <c r="O49" s="39">
        <v>1</v>
      </c>
      <c r="P49" s="40">
        <v>0</v>
      </c>
      <c r="Q49" s="40">
        <v>0</v>
      </c>
      <c r="R49" s="55">
        <f t="shared" si="15"/>
        <v>58.65</v>
      </c>
      <c r="S49" s="38">
        <v>51.86</v>
      </c>
      <c r="T49" s="39">
        <v>1</v>
      </c>
      <c r="U49" s="40">
        <v>0</v>
      </c>
      <c r="V49" s="40">
        <v>0</v>
      </c>
      <c r="W49" s="55">
        <f t="shared" si="16"/>
        <v>56.86</v>
      </c>
      <c r="X49" s="38">
        <v>45.94</v>
      </c>
      <c r="Y49" s="39">
        <v>0</v>
      </c>
      <c r="Z49" s="40">
        <v>0</v>
      </c>
      <c r="AA49" s="40">
        <v>0</v>
      </c>
      <c r="AB49" s="55">
        <f t="shared" si="17"/>
        <v>45.94</v>
      </c>
      <c r="AC49" s="38">
        <v>51.13</v>
      </c>
      <c r="AD49" s="39">
        <v>1</v>
      </c>
      <c r="AE49" s="40">
        <v>0</v>
      </c>
      <c r="AF49" s="40">
        <v>0</v>
      </c>
      <c r="AG49" s="55">
        <f t="shared" si="18"/>
        <v>56.13</v>
      </c>
      <c r="AH49" s="38">
        <v>64.11</v>
      </c>
      <c r="AI49" s="39">
        <v>1</v>
      </c>
      <c r="AJ49" s="40">
        <v>1</v>
      </c>
      <c r="AK49" s="40">
        <v>0</v>
      </c>
      <c r="AL49" s="62">
        <f t="shared" si="19"/>
        <v>79.11</v>
      </c>
      <c r="AM49" s="64" t="s">
        <v>51</v>
      </c>
    </row>
    <row r="50" spans="1:39" s="1" customFormat="1" ht="12.75">
      <c r="A50" s="13" t="s">
        <v>77</v>
      </c>
      <c r="B50" s="11"/>
      <c r="C50" s="10"/>
      <c r="D50" s="12"/>
      <c r="E50" s="52">
        <f t="shared" si="10"/>
        <v>18</v>
      </c>
      <c r="F50" s="53">
        <f t="shared" si="11"/>
        <v>1</v>
      </c>
      <c r="G50" s="54">
        <f t="shared" si="12"/>
        <v>8</v>
      </c>
      <c r="H50" s="60">
        <f t="shared" si="13"/>
        <v>205.09</v>
      </c>
      <c r="I50" s="38">
        <v>30.14</v>
      </c>
      <c r="J50" s="39">
        <v>0</v>
      </c>
      <c r="K50" s="40">
        <v>0</v>
      </c>
      <c r="L50" s="40">
        <v>0</v>
      </c>
      <c r="M50" s="55">
        <f t="shared" si="14"/>
        <v>30.14</v>
      </c>
      <c r="N50" s="38">
        <v>24.88</v>
      </c>
      <c r="O50" s="39">
        <v>2</v>
      </c>
      <c r="P50" s="40">
        <v>0</v>
      </c>
      <c r="Q50" s="40">
        <v>0</v>
      </c>
      <c r="R50" s="55">
        <f t="shared" si="15"/>
        <v>34.879999999999995</v>
      </c>
      <c r="S50" s="38">
        <v>27.29</v>
      </c>
      <c r="T50" s="39">
        <v>2</v>
      </c>
      <c r="U50" s="40">
        <v>0</v>
      </c>
      <c r="V50" s="40">
        <v>0</v>
      </c>
      <c r="W50" s="55">
        <f t="shared" si="16"/>
        <v>37.29</v>
      </c>
      <c r="X50" s="38">
        <v>24.16</v>
      </c>
      <c r="Y50" s="39">
        <v>1</v>
      </c>
      <c r="Z50" s="40">
        <v>0</v>
      </c>
      <c r="AA50" s="40">
        <v>0</v>
      </c>
      <c r="AB50" s="55">
        <f t="shared" si="17"/>
        <v>29.16</v>
      </c>
      <c r="AC50" s="38">
        <v>24.5</v>
      </c>
      <c r="AD50" s="39">
        <v>1</v>
      </c>
      <c r="AE50" s="40">
        <v>0</v>
      </c>
      <c r="AF50" s="40">
        <v>0</v>
      </c>
      <c r="AG50" s="55">
        <f t="shared" si="18"/>
        <v>29.5</v>
      </c>
      <c r="AH50" s="38">
        <v>34.12</v>
      </c>
      <c r="AI50" s="39">
        <v>2</v>
      </c>
      <c r="AJ50" s="40">
        <v>0</v>
      </c>
      <c r="AK50" s="40">
        <v>0</v>
      </c>
      <c r="AL50" s="62">
        <f t="shared" si="19"/>
        <v>44.12</v>
      </c>
      <c r="AM50" s="64" t="s">
        <v>89</v>
      </c>
    </row>
    <row r="51" spans="1:39" s="1" customFormat="1" ht="12.75">
      <c r="A51" s="13" t="s">
        <v>32</v>
      </c>
      <c r="B51" s="11"/>
      <c r="C51" s="10"/>
      <c r="D51" s="12"/>
      <c r="E51" s="52">
        <f t="shared" si="10"/>
        <v>29</v>
      </c>
      <c r="F51" s="53">
        <f t="shared" si="11"/>
        <v>1</v>
      </c>
      <c r="G51" s="54">
        <f t="shared" si="12"/>
        <v>13</v>
      </c>
      <c r="H51" s="60">
        <f t="shared" si="13"/>
        <v>239.98999999999998</v>
      </c>
      <c r="I51" s="38">
        <v>35.59</v>
      </c>
      <c r="J51" s="39">
        <v>1</v>
      </c>
      <c r="K51" s="40">
        <v>0</v>
      </c>
      <c r="L51" s="40">
        <v>0</v>
      </c>
      <c r="M51" s="55">
        <f t="shared" si="14"/>
        <v>40.59</v>
      </c>
      <c r="N51" s="38">
        <v>31.17</v>
      </c>
      <c r="O51" s="39">
        <v>3</v>
      </c>
      <c r="P51" s="40">
        <v>0</v>
      </c>
      <c r="Q51" s="40">
        <v>0</v>
      </c>
      <c r="R51" s="55">
        <f t="shared" si="15"/>
        <v>46.17</v>
      </c>
      <c r="S51" s="38">
        <v>28.31</v>
      </c>
      <c r="T51" s="39">
        <v>3</v>
      </c>
      <c r="U51" s="40">
        <v>0</v>
      </c>
      <c r="V51" s="40">
        <v>0</v>
      </c>
      <c r="W51" s="55">
        <f t="shared" si="16"/>
        <v>43.31</v>
      </c>
      <c r="X51" s="38">
        <v>24.5</v>
      </c>
      <c r="Y51" s="39">
        <v>0</v>
      </c>
      <c r="Z51" s="40">
        <v>0</v>
      </c>
      <c r="AA51" s="40">
        <v>0</v>
      </c>
      <c r="AB51" s="55">
        <f t="shared" si="17"/>
        <v>24.5</v>
      </c>
      <c r="AC51" s="38">
        <v>26.32</v>
      </c>
      <c r="AD51" s="39">
        <v>3</v>
      </c>
      <c r="AE51" s="40">
        <v>0</v>
      </c>
      <c r="AF51" s="40">
        <v>0</v>
      </c>
      <c r="AG51" s="55">
        <f t="shared" si="18"/>
        <v>41.32</v>
      </c>
      <c r="AH51" s="38">
        <v>29.1</v>
      </c>
      <c r="AI51" s="39">
        <v>3</v>
      </c>
      <c r="AJ51" s="40">
        <v>0</v>
      </c>
      <c r="AK51" s="40">
        <v>0</v>
      </c>
      <c r="AL51" s="62">
        <f t="shared" si="19"/>
        <v>44.1</v>
      </c>
      <c r="AM51" s="64" t="s">
        <v>44</v>
      </c>
    </row>
    <row r="52" spans="1:39" s="1" customFormat="1" ht="12.75">
      <c r="A52" s="13" t="s">
        <v>68</v>
      </c>
      <c r="B52" s="11"/>
      <c r="C52" s="10"/>
      <c r="D52" s="12"/>
      <c r="E52" s="52">
        <f t="shared" si="10"/>
        <v>33</v>
      </c>
      <c r="F52" s="53">
        <f t="shared" si="11"/>
        <v>1</v>
      </c>
      <c r="G52" s="54">
        <f t="shared" si="12"/>
        <v>5</v>
      </c>
      <c r="H52" s="60">
        <f t="shared" si="13"/>
        <v>252.77</v>
      </c>
      <c r="I52" s="38">
        <v>45.48</v>
      </c>
      <c r="J52" s="39">
        <v>1</v>
      </c>
      <c r="K52" s="40">
        <v>1</v>
      </c>
      <c r="L52" s="40">
        <v>0</v>
      </c>
      <c r="M52" s="55">
        <f t="shared" si="14"/>
        <v>60.48</v>
      </c>
      <c r="N52" s="38">
        <v>31.82</v>
      </c>
      <c r="O52" s="39">
        <v>1</v>
      </c>
      <c r="P52" s="40">
        <v>0</v>
      </c>
      <c r="Q52" s="40">
        <v>0</v>
      </c>
      <c r="R52" s="55">
        <f t="shared" si="15"/>
        <v>36.82</v>
      </c>
      <c r="S52" s="38">
        <v>33.71</v>
      </c>
      <c r="T52" s="39">
        <v>1</v>
      </c>
      <c r="U52" s="40">
        <v>0</v>
      </c>
      <c r="V52" s="40">
        <v>0</v>
      </c>
      <c r="W52" s="55">
        <f t="shared" si="16"/>
        <v>38.71</v>
      </c>
      <c r="X52" s="38">
        <v>27.15</v>
      </c>
      <c r="Y52" s="39">
        <v>1</v>
      </c>
      <c r="Z52" s="40">
        <v>0</v>
      </c>
      <c r="AA52" s="40">
        <v>0</v>
      </c>
      <c r="AB52" s="55">
        <f t="shared" si="17"/>
        <v>32.15</v>
      </c>
      <c r="AC52" s="38">
        <v>29.4</v>
      </c>
      <c r="AD52" s="39">
        <v>0</v>
      </c>
      <c r="AE52" s="40">
        <v>0</v>
      </c>
      <c r="AF52" s="40">
        <v>0</v>
      </c>
      <c r="AG52" s="55">
        <f t="shared" si="18"/>
        <v>29.4</v>
      </c>
      <c r="AH52" s="38">
        <v>50.21</v>
      </c>
      <c r="AI52" s="39">
        <v>1</v>
      </c>
      <c r="AJ52" s="40">
        <v>0</v>
      </c>
      <c r="AK52" s="40">
        <v>0</v>
      </c>
      <c r="AL52" s="62">
        <f t="shared" si="19"/>
        <v>55.21</v>
      </c>
      <c r="AM52" s="64" t="s">
        <v>76</v>
      </c>
    </row>
    <row r="53" spans="1:39" s="1" customFormat="1" ht="12.75">
      <c r="A53" s="13" t="s">
        <v>100</v>
      </c>
      <c r="B53" s="11"/>
      <c r="C53" s="10"/>
      <c r="D53" s="12"/>
      <c r="E53" s="52">
        <f t="shared" si="10"/>
        <v>35</v>
      </c>
      <c r="F53" s="53">
        <f t="shared" si="11"/>
        <v>1</v>
      </c>
      <c r="G53" s="54">
        <f t="shared" si="12"/>
        <v>11</v>
      </c>
      <c r="H53" s="60">
        <f t="shared" si="13"/>
        <v>259.41999999999996</v>
      </c>
      <c r="I53" s="38">
        <v>35.01</v>
      </c>
      <c r="J53" s="39">
        <v>3</v>
      </c>
      <c r="K53" s="40">
        <v>0</v>
      </c>
      <c r="L53" s="40">
        <v>0</v>
      </c>
      <c r="M53" s="55">
        <f t="shared" si="14"/>
        <v>50.01</v>
      </c>
      <c r="N53" s="38">
        <v>27.88</v>
      </c>
      <c r="O53" s="39">
        <v>1</v>
      </c>
      <c r="P53" s="40">
        <v>0</v>
      </c>
      <c r="Q53" s="40">
        <v>0</v>
      </c>
      <c r="R53" s="55">
        <f t="shared" si="15"/>
        <v>32.879999999999995</v>
      </c>
      <c r="S53" s="38">
        <v>26.11</v>
      </c>
      <c r="T53" s="39">
        <v>0</v>
      </c>
      <c r="U53" s="40">
        <v>0</v>
      </c>
      <c r="V53" s="40">
        <v>0</v>
      </c>
      <c r="W53" s="55">
        <f t="shared" si="16"/>
        <v>26.11</v>
      </c>
      <c r="X53" s="38">
        <v>24.99</v>
      </c>
      <c r="Y53" s="39">
        <v>2</v>
      </c>
      <c r="Z53" s="40">
        <v>1</v>
      </c>
      <c r="AA53" s="40">
        <v>0</v>
      </c>
      <c r="AB53" s="55">
        <f t="shared" si="17"/>
        <v>44.989999999999995</v>
      </c>
      <c r="AC53" s="38">
        <v>31.12</v>
      </c>
      <c r="AD53" s="39">
        <v>1</v>
      </c>
      <c r="AE53" s="40">
        <v>0</v>
      </c>
      <c r="AF53" s="40">
        <v>0</v>
      </c>
      <c r="AG53" s="55">
        <f t="shared" si="18"/>
        <v>36.120000000000005</v>
      </c>
      <c r="AH53" s="38">
        <v>39.31</v>
      </c>
      <c r="AI53" s="39">
        <v>4</v>
      </c>
      <c r="AJ53" s="40">
        <v>1</v>
      </c>
      <c r="AK53" s="40">
        <v>0</v>
      </c>
      <c r="AL53" s="62">
        <f t="shared" si="19"/>
        <v>69.31</v>
      </c>
      <c r="AM53" s="64" t="s">
        <v>54</v>
      </c>
    </row>
    <row r="54" spans="1:39" s="1" customFormat="1" ht="12.75">
      <c r="A54" s="13" t="s">
        <v>99</v>
      </c>
      <c r="B54" s="11"/>
      <c r="C54" s="10"/>
      <c r="D54" s="12"/>
      <c r="E54" s="52">
        <f t="shared" si="10"/>
        <v>37</v>
      </c>
      <c r="F54" s="53">
        <f t="shared" si="11"/>
        <v>1</v>
      </c>
      <c r="G54" s="54">
        <f t="shared" si="12"/>
        <v>7</v>
      </c>
      <c r="H54" s="60">
        <f t="shared" si="13"/>
        <v>261.20000000000005</v>
      </c>
      <c r="I54" s="38">
        <v>49.32</v>
      </c>
      <c r="J54" s="39">
        <v>1</v>
      </c>
      <c r="K54" s="40">
        <v>0</v>
      </c>
      <c r="L54" s="40">
        <v>0</v>
      </c>
      <c r="M54" s="55">
        <f t="shared" si="14"/>
        <v>54.32</v>
      </c>
      <c r="N54" s="38">
        <v>32.54</v>
      </c>
      <c r="O54" s="39">
        <v>2</v>
      </c>
      <c r="P54" s="40">
        <v>0</v>
      </c>
      <c r="Q54" s="40">
        <v>0</v>
      </c>
      <c r="R54" s="55">
        <f t="shared" si="15"/>
        <v>42.54</v>
      </c>
      <c r="S54" s="38">
        <v>31.62</v>
      </c>
      <c r="T54" s="39">
        <v>1</v>
      </c>
      <c r="U54" s="40">
        <v>0</v>
      </c>
      <c r="V54" s="40">
        <v>0</v>
      </c>
      <c r="W54" s="55">
        <f t="shared" si="16"/>
        <v>36.620000000000005</v>
      </c>
      <c r="X54" s="38">
        <v>28.66</v>
      </c>
      <c r="Y54" s="39">
        <v>1</v>
      </c>
      <c r="Z54" s="40">
        <v>0</v>
      </c>
      <c r="AA54" s="40">
        <v>0</v>
      </c>
      <c r="AB54" s="55">
        <f t="shared" si="17"/>
        <v>33.66</v>
      </c>
      <c r="AC54" s="38">
        <v>36.7</v>
      </c>
      <c r="AD54" s="39">
        <v>2</v>
      </c>
      <c r="AE54" s="40">
        <v>0</v>
      </c>
      <c r="AF54" s="40">
        <v>0</v>
      </c>
      <c r="AG54" s="55">
        <f t="shared" si="18"/>
        <v>46.7</v>
      </c>
      <c r="AH54" s="38">
        <v>47.36</v>
      </c>
      <c r="AI54" s="39">
        <v>0</v>
      </c>
      <c r="AJ54" s="40">
        <v>0</v>
      </c>
      <c r="AK54" s="40">
        <v>0</v>
      </c>
      <c r="AL54" s="62">
        <f t="shared" si="19"/>
        <v>47.36</v>
      </c>
      <c r="AM54" s="64" t="s">
        <v>44</v>
      </c>
    </row>
    <row r="55" spans="1:39" s="1" customFormat="1" ht="12.75">
      <c r="A55" s="93" t="s">
        <v>94</v>
      </c>
      <c r="B55" s="11"/>
      <c r="C55" s="10"/>
      <c r="D55" s="12"/>
      <c r="E55" s="52">
        <f t="shared" si="10"/>
        <v>38</v>
      </c>
      <c r="F55" s="53">
        <f t="shared" si="11"/>
        <v>1</v>
      </c>
      <c r="G55" s="54">
        <f t="shared" si="12"/>
        <v>10</v>
      </c>
      <c r="H55" s="60">
        <f t="shared" si="13"/>
        <v>268.73</v>
      </c>
      <c r="I55" s="38">
        <v>40.79</v>
      </c>
      <c r="J55" s="39">
        <v>2</v>
      </c>
      <c r="K55" s="40">
        <v>0</v>
      </c>
      <c r="L55" s="40">
        <v>0</v>
      </c>
      <c r="M55" s="55">
        <f t="shared" si="14"/>
        <v>50.79</v>
      </c>
      <c r="N55" s="38">
        <v>32.14</v>
      </c>
      <c r="O55" s="39">
        <v>3</v>
      </c>
      <c r="P55" s="40">
        <v>0</v>
      </c>
      <c r="Q55" s="40">
        <v>0</v>
      </c>
      <c r="R55" s="55">
        <f t="shared" si="15"/>
        <v>47.14</v>
      </c>
      <c r="S55" s="38">
        <v>33.31</v>
      </c>
      <c r="T55" s="39">
        <v>1</v>
      </c>
      <c r="U55" s="40">
        <v>0</v>
      </c>
      <c r="V55" s="40">
        <v>0</v>
      </c>
      <c r="W55" s="55">
        <f t="shared" si="16"/>
        <v>38.31</v>
      </c>
      <c r="X55" s="38">
        <v>32.65</v>
      </c>
      <c r="Y55" s="39">
        <v>2</v>
      </c>
      <c r="Z55" s="40">
        <v>1</v>
      </c>
      <c r="AA55" s="40">
        <v>0</v>
      </c>
      <c r="AB55" s="55">
        <f t="shared" si="17"/>
        <v>52.65</v>
      </c>
      <c r="AC55" s="38">
        <v>32.93</v>
      </c>
      <c r="AD55" s="39">
        <v>2</v>
      </c>
      <c r="AE55" s="40">
        <v>0</v>
      </c>
      <c r="AF55" s="40">
        <v>0</v>
      </c>
      <c r="AG55" s="55">
        <f t="shared" si="18"/>
        <v>42.93</v>
      </c>
      <c r="AH55" s="38">
        <v>36.91</v>
      </c>
      <c r="AI55" s="39">
        <v>0</v>
      </c>
      <c r="AJ55" s="40">
        <v>0</v>
      </c>
      <c r="AK55" s="40">
        <v>0</v>
      </c>
      <c r="AL55" s="62">
        <f t="shared" si="19"/>
        <v>36.91</v>
      </c>
      <c r="AM55" s="64" t="s">
        <v>95</v>
      </c>
    </row>
    <row r="56" spans="1:39" s="1" customFormat="1" ht="12.75">
      <c r="A56" s="13" t="s">
        <v>111</v>
      </c>
      <c r="B56" s="11"/>
      <c r="C56" s="10"/>
      <c r="D56" s="12"/>
      <c r="E56" s="52">
        <f t="shared" si="10"/>
        <v>47</v>
      </c>
      <c r="F56" s="53">
        <f t="shared" si="11"/>
        <v>1</v>
      </c>
      <c r="G56" s="54">
        <f t="shared" si="12"/>
        <v>16</v>
      </c>
      <c r="H56" s="60">
        <f t="shared" si="13"/>
        <v>310.6</v>
      </c>
      <c r="I56" s="38">
        <v>37.91</v>
      </c>
      <c r="J56" s="39">
        <v>5</v>
      </c>
      <c r="K56" s="40">
        <v>0</v>
      </c>
      <c r="L56" s="40">
        <v>0</v>
      </c>
      <c r="M56" s="55">
        <f t="shared" si="14"/>
        <v>62.91</v>
      </c>
      <c r="N56" s="38">
        <v>40.11</v>
      </c>
      <c r="O56" s="39">
        <v>5</v>
      </c>
      <c r="P56" s="40">
        <v>0</v>
      </c>
      <c r="Q56" s="40">
        <v>0</v>
      </c>
      <c r="R56" s="55">
        <f t="shared" si="15"/>
        <v>65.11</v>
      </c>
      <c r="S56" s="38">
        <v>41.37</v>
      </c>
      <c r="T56" s="39">
        <v>0</v>
      </c>
      <c r="U56" s="40">
        <v>0</v>
      </c>
      <c r="V56" s="40">
        <v>0</v>
      </c>
      <c r="W56" s="55">
        <f t="shared" si="16"/>
        <v>41.37</v>
      </c>
      <c r="X56" s="38">
        <v>35.8</v>
      </c>
      <c r="Y56" s="39">
        <v>2</v>
      </c>
      <c r="Z56" s="40">
        <v>0</v>
      </c>
      <c r="AA56" s="40">
        <v>0</v>
      </c>
      <c r="AB56" s="55">
        <f t="shared" si="17"/>
        <v>45.8</v>
      </c>
      <c r="AC56" s="38">
        <v>36.24</v>
      </c>
      <c r="AD56" s="39">
        <v>3</v>
      </c>
      <c r="AE56" s="40">
        <v>0</v>
      </c>
      <c r="AF56" s="40">
        <v>0</v>
      </c>
      <c r="AG56" s="55">
        <f t="shared" si="18"/>
        <v>51.24</v>
      </c>
      <c r="AH56" s="38">
        <v>39.17</v>
      </c>
      <c r="AI56" s="39">
        <v>1</v>
      </c>
      <c r="AJ56" s="40">
        <v>0</v>
      </c>
      <c r="AK56" s="40">
        <v>0</v>
      </c>
      <c r="AL56" s="62">
        <f t="shared" si="19"/>
        <v>44.17</v>
      </c>
      <c r="AM56" s="64" t="s">
        <v>82</v>
      </c>
    </row>
    <row r="57" spans="1:39" s="1" customFormat="1" ht="12.75">
      <c r="A57" s="13" t="s">
        <v>79</v>
      </c>
      <c r="B57" s="11"/>
      <c r="C57" s="10"/>
      <c r="D57" s="12"/>
      <c r="E57" s="52">
        <f t="shared" si="10"/>
        <v>48</v>
      </c>
      <c r="F57" s="53">
        <f t="shared" si="11"/>
        <v>1</v>
      </c>
      <c r="G57" s="54">
        <f t="shared" si="12"/>
        <v>11</v>
      </c>
      <c r="H57" s="60">
        <f t="shared" si="13"/>
        <v>313.98999999999995</v>
      </c>
      <c r="I57" s="38">
        <v>45.79</v>
      </c>
      <c r="J57" s="39">
        <v>3</v>
      </c>
      <c r="K57" s="40">
        <v>1</v>
      </c>
      <c r="L57" s="40">
        <v>0</v>
      </c>
      <c r="M57" s="55">
        <f t="shared" si="14"/>
        <v>70.78999999999999</v>
      </c>
      <c r="N57" s="38">
        <v>35.4</v>
      </c>
      <c r="O57" s="39">
        <v>0</v>
      </c>
      <c r="P57" s="40">
        <v>0</v>
      </c>
      <c r="Q57" s="40">
        <v>0</v>
      </c>
      <c r="R57" s="55">
        <f t="shared" si="15"/>
        <v>35.4</v>
      </c>
      <c r="S57" s="38">
        <v>47</v>
      </c>
      <c r="T57" s="39">
        <v>1</v>
      </c>
      <c r="U57" s="40">
        <v>0</v>
      </c>
      <c r="V57" s="40">
        <v>0</v>
      </c>
      <c r="W57" s="55">
        <f t="shared" si="16"/>
        <v>52</v>
      </c>
      <c r="X57" s="38">
        <v>29.02</v>
      </c>
      <c r="Y57" s="39">
        <v>1</v>
      </c>
      <c r="Z57" s="40">
        <v>0</v>
      </c>
      <c r="AA57" s="40">
        <v>0</v>
      </c>
      <c r="AB57" s="55">
        <f t="shared" si="17"/>
        <v>34.019999999999996</v>
      </c>
      <c r="AC57" s="38">
        <v>35.45</v>
      </c>
      <c r="AD57" s="39">
        <v>5</v>
      </c>
      <c r="AE57" s="40">
        <v>0</v>
      </c>
      <c r="AF57" s="40">
        <v>0</v>
      </c>
      <c r="AG57" s="55">
        <f t="shared" si="18"/>
        <v>60.45</v>
      </c>
      <c r="AH57" s="38">
        <v>56.33</v>
      </c>
      <c r="AI57" s="39">
        <v>1</v>
      </c>
      <c r="AJ57" s="40">
        <v>0</v>
      </c>
      <c r="AK57" s="40">
        <v>0</v>
      </c>
      <c r="AL57" s="62">
        <f t="shared" si="19"/>
        <v>61.33</v>
      </c>
      <c r="AM57" s="64" t="s">
        <v>90</v>
      </c>
    </row>
    <row r="58" spans="1:39" s="1" customFormat="1" ht="12.75">
      <c r="A58" s="13" t="s">
        <v>70</v>
      </c>
      <c r="B58" s="11"/>
      <c r="C58" s="10"/>
      <c r="D58" s="12"/>
      <c r="E58" s="52">
        <f t="shared" si="10"/>
        <v>51</v>
      </c>
      <c r="F58" s="53">
        <f t="shared" si="11"/>
        <v>1</v>
      </c>
      <c r="G58" s="54">
        <f t="shared" si="12"/>
        <v>16</v>
      </c>
      <c r="H58" s="60">
        <f t="shared" si="13"/>
        <v>342.91999999999996</v>
      </c>
      <c r="I58" s="38">
        <v>44.27</v>
      </c>
      <c r="J58" s="39">
        <v>1</v>
      </c>
      <c r="K58" s="40">
        <v>0</v>
      </c>
      <c r="L58" s="40">
        <v>0</v>
      </c>
      <c r="M58" s="55">
        <f t="shared" si="14"/>
        <v>49.27</v>
      </c>
      <c r="N58" s="38">
        <v>41.57</v>
      </c>
      <c r="O58" s="39">
        <v>4</v>
      </c>
      <c r="P58" s="40">
        <v>1</v>
      </c>
      <c r="Q58" s="40">
        <v>0</v>
      </c>
      <c r="R58" s="55">
        <f t="shared" si="15"/>
        <v>71.57</v>
      </c>
      <c r="S58" s="38">
        <v>43.67</v>
      </c>
      <c r="T58" s="39">
        <v>2</v>
      </c>
      <c r="U58" s="40">
        <v>0</v>
      </c>
      <c r="V58" s="40">
        <v>0</v>
      </c>
      <c r="W58" s="55">
        <f t="shared" si="16"/>
        <v>53.67</v>
      </c>
      <c r="X58" s="38">
        <v>46.65</v>
      </c>
      <c r="Y58" s="39">
        <v>8</v>
      </c>
      <c r="Z58" s="40">
        <v>0</v>
      </c>
      <c r="AA58" s="40">
        <v>0</v>
      </c>
      <c r="AB58" s="55">
        <f t="shared" si="17"/>
        <v>86.65</v>
      </c>
      <c r="AC58" s="38">
        <v>37.17</v>
      </c>
      <c r="AD58" s="39">
        <v>0</v>
      </c>
      <c r="AE58" s="40">
        <v>0</v>
      </c>
      <c r="AF58" s="40">
        <v>0</v>
      </c>
      <c r="AG58" s="55">
        <f t="shared" si="18"/>
        <v>37.17</v>
      </c>
      <c r="AH58" s="38">
        <v>39.59</v>
      </c>
      <c r="AI58" s="39">
        <v>1</v>
      </c>
      <c r="AJ58" s="40">
        <v>0</v>
      </c>
      <c r="AK58" s="40">
        <v>0</v>
      </c>
      <c r="AL58" s="62">
        <f t="shared" si="19"/>
        <v>44.59</v>
      </c>
      <c r="AM58" s="64" t="s">
        <v>72</v>
      </c>
    </row>
    <row r="59" spans="1:39" s="1" customFormat="1" ht="12.75">
      <c r="A59" s="13" t="s">
        <v>108</v>
      </c>
      <c r="B59" s="11"/>
      <c r="C59" s="10"/>
      <c r="D59" s="12"/>
      <c r="E59" s="52">
        <f t="shared" si="10"/>
        <v>53</v>
      </c>
      <c r="F59" s="53">
        <f t="shared" si="11"/>
        <v>1</v>
      </c>
      <c r="G59" s="54">
        <f t="shared" si="12"/>
        <v>10</v>
      </c>
      <c r="H59" s="60">
        <f t="shared" si="13"/>
        <v>367.01</v>
      </c>
      <c r="I59" s="38">
        <v>57.29</v>
      </c>
      <c r="J59" s="39">
        <v>3</v>
      </c>
      <c r="K59" s="40">
        <v>0</v>
      </c>
      <c r="L59" s="40">
        <v>0</v>
      </c>
      <c r="M59" s="55">
        <f t="shared" si="14"/>
        <v>72.28999999999999</v>
      </c>
      <c r="N59" s="38">
        <v>64.68</v>
      </c>
      <c r="O59" s="39">
        <v>2</v>
      </c>
      <c r="P59" s="40">
        <v>0</v>
      </c>
      <c r="Q59" s="40">
        <v>0</v>
      </c>
      <c r="R59" s="55">
        <f t="shared" si="15"/>
        <v>74.68</v>
      </c>
      <c r="S59" s="38">
        <v>42.23</v>
      </c>
      <c r="T59" s="39">
        <v>2</v>
      </c>
      <c r="U59" s="40">
        <v>0</v>
      </c>
      <c r="V59" s="40">
        <v>0</v>
      </c>
      <c r="W59" s="55">
        <f t="shared" si="16"/>
        <v>52.23</v>
      </c>
      <c r="X59" s="38">
        <v>36.71</v>
      </c>
      <c r="Y59" s="39">
        <v>0</v>
      </c>
      <c r="Z59" s="40">
        <v>0</v>
      </c>
      <c r="AA59" s="40">
        <v>0</v>
      </c>
      <c r="AB59" s="55">
        <f t="shared" si="17"/>
        <v>36.71</v>
      </c>
      <c r="AC59" s="38">
        <v>52.72</v>
      </c>
      <c r="AD59" s="39">
        <v>1</v>
      </c>
      <c r="AE59" s="40">
        <v>0</v>
      </c>
      <c r="AF59" s="40">
        <v>0</v>
      </c>
      <c r="AG59" s="55">
        <f t="shared" si="18"/>
        <v>57.72</v>
      </c>
      <c r="AH59" s="38">
        <v>63.38</v>
      </c>
      <c r="AI59" s="39">
        <v>2</v>
      </c>
      <c r="AJ59" s="40">
        <v>0</v>
      </c>
      <c r="AK59" s="40">
        <v>0</v>
      </c>
      <c r="AL59" s="62">
        <f t="shared" si="19"/>
        <v>73.38</v>
      </c>
      <c r="AM59" s="64" t="s">
        <v>47</v>
      </c>
    </row>
    <row r="60" spans="1:39" s="1" customFormat="1" ht="12.75">
      <c r="A60" s="13" t="s">
        <v>84</v>
      </c>
      <c r="B60" s="11"/>
      <c r="C60" s="10"/>
      <c r="D60" s="12"/>
      <c r="E60" s="52">
        <f t="shared" si="10"/>
        <v>56</v>
      </c>
      <c r="F60" s="53">
        <f t="shared" si="11"/>
        <v>1</v>
      </c>
      <c r="G60" s="54">
        <f t="shared" si="12"/>
        <v>7</v>
      </c>
      <c r="H60" s="60">
        <f t="shared" si="13"/>
        <v>387.23</v>
      </c>
      <c r="I60" s="38">
        <v>41.46</v>
      </c>
      <c r="J60" s="39">
        <v>3</v>
      </c>
      <c r="K60" s="40">
        <v>0</v>
      </c>
      <c r="L60" s="40">
        <v>0</v>
      </c>
      <c r="M60" s="55">
        <f t="shared" si="14"/>
        <v>56.46</v>
      </c>
      <c r="N60" s="38">
        <v>55.34</v>
      </c>
      <c r="O60" s="39">
        <v>1</v>
      </c>
      <c r="P60" s="40">
        <v>0</v>
      </c>
      <c r="Q60" s="40">
        <v>0</v>
      </c>
      <c r="R60" s="55">
        <f t="shared" si="15"/>
        <v>60.34</v>
      </c>
      <c r="S60" s="38">
        <v>65.29</v>
      </c>
      <c r="T60" s="39">
        <v>1</v>
      </c>
      <c r="U60" s="40">
        <v>0</v>
      </c>
      <c r="V60" s="40">
        <v>0</v>
      </c>
      <c r="W60" s="55">
        <f t="shared" si="16"/>
        <v>70.29</v>
      </c>
      <c r="X60" s="38">
        <v>49.31</v>
      </c>
      <c r="Y60" s="39">
        <v>1</v>
      </c>
      <c r="Z60" s="40">
        <v>0</v>
      </c>
      <c r="AA60" s="40">
        <v>0</v>
      </c>
      <c r="AB60" s="55">
        <f t="shared" si="17"/>
        <v>54.31</v>
      </c>
      <c r="AC60" s="38">
        <v>55.49</v>
      </c>
      <c r="AD60" s="39">
        <v>0</v>
      </c>
      <c r="AE60" s="40">
        <v>0</v>
      </c>
      <c r="AF60" s="40">
        <v>0</v>
      </c>
      <c r="AG60" s="55">
        <f t="shared" si="18"/>
        <v>55.49</v>
      </c>
      <c r="AH60" s="38">
        <v>85.34</v>
      </c>
      <c r="AI60" s="39">
        <v>1</v>
      </c>
      <c r="AJ60" s="40">
        <v>0</v>
      </c>
      <c r="AK60" s="40">
        <v>0</v>
      </c>
      <c r="AL60" s="62">
        <f t="shared" si="19"/>
        <v>90.34</v>
      </c>
      <c r="AM60" s="64" t="s">
        <v>93</v>
      </c>
    </row>
    <row r="61" spans="1:39" s="1" customFormat="1" ht="12.75">
      <c r="A61" s="13" t="s">
        <v>85</v>
      </c>
      <c r="B61" s="11"/>
      <c r="C61" s="10"/>
      <c r="D61" s="12"/>
      <c r="E61" s="52">
        <f t="shared" si="10"/>
        <v>57</v>
      </c>
      <c r="F61" s="53">
        <f t="shared" si="11"/>
        <v>1</v>
      </c>
      <c r="G61" s="54">
        <f t="shared" si="12"/>
        <v>9</v>
      </c>
      <c r="H61" s="60">
        <f t="shared" si="13"/>
        <v>391.9</v>
      </c>
      <c r="I61" s="38">
        <v>73.78</v>
      </c>
      <c r="J61" s="39">
        <v>1</v>
      </c>
      <c r="K61" s="40">
        <v>0</v>
      </c>
      <c r="L61" s="40">
        <v>0</v>
      </c>
      <c r="M61" s="55">
        <f t="shared" si="14"/>
        <v>78.78</v>
      </c>
      <c r="N61" s="38">
        <v>51.48</v>
      </c>
      <c r="O61" s="39">
        <v>1</v>
      </c>
      <c r="P61" s="40">
        <v>0</v>
      </c>
      <c r="Q61" s="40">
        <v>0</v>
      </c>
      <c r="R61" s="55">
        <f t="shared" si="15"/>
        <v>56.48</v>
      </c>
      <c r="S61" s="38">
        <v>57.91</v>
      </c>
      <c r="T61" s="39">
        <v>3</v>
      </c>
      <c r="U61" s="40">
        <v>0</v>
      </c>
      <c r="V61" s="40">
        <v>0</v>
      </c>
      <c r="W61" s="55">
        <f t="shared" si="16"/>
        <v>72.91</v>
      </c>
      <c r="X61" s="38">
        <v>44.33</v>
      </c>
      <c r="Y61" s="39">
        <v>2</v>
      </c>
      <c r="Z61" s="40">
        <v>0</v>
      </c>
      <c r="AA61" s="40">
        <v>0</v>
      </c>
      <c r="AB61" s="55">
        <f t="shared" si="17"/>
        <v>54.33</v>
      </c>
      <c r="AC61" s="38">
        <v>52.87</v>
      </c>
      <c r="AD61" s="39">
        <v>2</v>
      </c>
      <c r="AE61" s="40">
        <v>0</v>
      </c>
      <c r="AF61" s="40">
        <v>0</v>
      </c>
      <c r="AG61" s="55">
        <f t="shared" si="18"/>
        <v>62.87</v>
      </c>
      <c r="AH61" s="38">
        <v>66.53</v>
      </c>
      <c r="AI61" s="39">
        <v>0</v>
      </c>
      <c r="AJ61" s="40">
        <v>0</v>
      </c>
      <c r="AK61" s="40">
        <v>0</v>
      </c>
      <c r="AL61" s="62">
        <f t="shared" si="19"/>
        <v>66.53</v>
      </c>
      <c r="AM61" s="64" t="s">
        <v>71</v>
      </c>
    </row>
    <row r="62" spans="1:39" s="1" customFormat="1" ht="12.75">
      <c r="A62" s="13" t="s">
        <v>41</v>
      </c>
      <c r="B62" s="11"/>
      <c r="C62" s="10"/>
      <c r="D62" s="12"/>
      <c r="E62" s="52">
        <f t="shared" si="10"/>
        <v>66</v>
      </c>
      <c r="F62" s="53">
        <f t="shared" si="11"/>
        <v>1</v>
      </c>
      <c r="G62" s="54">
        <f t="shared" si="12"/>
        <v>16</v>
      </c>
      <c r="H62" s="60">
        <f t="shared" si="13"/>
        <v>703.6700000000001</v>
      </c>
      <c r="I62" s="38">
        <v>126.1</v>
      </c>
      <c r="J62" s="39">
        <v>6</v>
      </c>
      <c r="K62" s="40">
        <v>0</v>
      </c>
      <c r="L62" s="40">
        <v>0</v>
      </c>
      <c r="M62" s="55">
        <f t="shared" si="14"/>
        <v>156.1</v>
      </c>
      <c r="N62" s="38">
        <v>129.29</v>
      </c>
      <c r="O62" s="39">
        <v>2</v>
      </c>
      <c r="P62" s="40">
        <v>0</v>
      </c>
      <c r="Q62" s="40">
        <v>0</v>
      </c>
      <c r="R62" s="55">
        <f t="shared" si="15"/>
        <v>139.29</v>
      </c>
      <c r="S62" s="38">
        <v>83.34</v>
      </c>
      <c r="T62" s="39">
        <v>1</v>
      </c>
      <c r="U62" s="40">
        <v>0</v>
      </c>
      <c r="V62" s="40">
        <v>0</v>
      </c>
      <c r="W62" s="55">
        <f t="shared" si="16"/>
        <v>88.34</v>
      </c>
      <c r="X62" s="38">
        <v>92.44</v>
      </c>
      <c r="Y62" s="39">
        <v>5</v>
      </c>
      <c r="Z62" s="40">
        <v>0</v>
      </c>
      <c r="AA62" s="40">
        <v>0</v>
      </c>
      <c r="AB62" s="55">
        <f t="shared" si="17"/>
        <v>117.44</v>
      </c>
      <c r="AC62" s="38">
        <v>101.29</v>
      </c>
      <c r="AD62" s="39">
        <v>2</v>
      </c>
      <c r="AE62" s="40">
        <v>0</v>
      </c>
      <c r="AF62" s="40">
        <v>0</v>
      </c>
      <c r="AG62" s="55">
        <f t="shared" si="18"/>
        <v>111.29</v>
      </c>
      <c r="AH62" s="38">
        <v>91.21</v>
      </c>
      <c r="AI62" s="39">
        <v>0</v>
      </c>
      <c r="AJ62" s="40">
        <v>0</v>
      </c>
      <c r="AK62" s="40">
        <v>0</v>
      </c>
      <c r="AL62" s="62">
        <f t="shared" si="19"/>
        <v>91.21</v>
      </c>
      <c r="AM62" s="64" t="s">
        <v>53</v>
      </c>
    </row>
    <row r="63" spans="1:39" s="1" customFormat="1" ht="12.75">
      <c r="A63" s="13" t="s">
        <v>120</v>
      </c>
      <c r="B63" s="11"/>
      <c r="C63" s="10"/>
      <c r="D63" s="12"/>
      <c r="E63" s="52">
        <f t="shared" si="10"/>
        <v>20</v>
      </c>
      <c r="F63" s="53">
        <f t="shared" si="11"/>
        <v>0</v>
      </c>
      <c r="G63" s="54">
        <f t="shared" si="12"/>
        <v>11</v>
      </c>
      <c r="H63" s="60">
        <f t="shared" si="13"/>
        <v>206.40000000000003</v>
      </c>
      <c r="I63" s="38">
        <v>26.81</v>
      </c>
      <c r="J63" s="39">
        <v>2</v>
      </c>
      <c r="K63" s="40">
        <v>0</v>
      </c>
      <c r="L63" s="40">
        <v>0</v>
      </c>
      <c r="M63" s="55">
        <f t="shared" si="14"/>
        <v>36.81</v>
      </c>
      <c r="N63" s="38">
        <v>20.23</v>
      </c>
      <c r="O63" s="39">
        <v>3</v>
      </c>
      <c r="P63" s="40">
        <v>0</v>
      </c>
      <c r="Q63" s="40">
        <v>0</v>
      </c>
      <c r="R63" s="55">
        <f t="shared" si="15"/>
        <v>35.230000000000004</v>
      </c>
      <c r="S63" s="38">
        <v>23.92</v>
      </c>
      <c r="T63" s="39">
        <v>2</v>
      </c>
      <c r="U63" s="40">
        <v>0</v>
      </c>
      <c r="V63" s="40">
        <v>0</v>
      </c>
      <c r="W63" s="55">
        <f t="shared" si="16"/>
        <v>33.92</v>
      </c>
      <c r="X63" s="38">
        <v>24.95</v>
      </c>
      <c r="Y63" s="39">
        <v>1</v>
      </c>
      <c r="Z63" s="40">
        <v>1</v>
      </c>
      <c r="AA63" s="40">
        <v>0</v>
      </c>
      <c r="AB63" s="55">
        <f t="shared" si="17"/>
        <v>39.95</v>
      </c>
      <c r="AC63" s="38">
        <v>20.26</v>
      </c>
      <c r="AD63" s="39">
        <v>1</v>
      </c>
      <c r="AE63" s="40">
        <v>0</v>
      </c>
      <c r="AF63" s="40">
        <v>0</v>
      </c>
      <c r="AG63" s="55">
        <f t="shared" si="18"/>
        <v>25.26</v>
      </c>
      <c r="AH63" s="38">
        <v>25.23</v>
      </c>
      <c r="AI63" s="39">
        <v>2</v>
      </c>
      <c r="AJ63" s="40">
        <v>0</v>
      </c>
      <c r="AK63" s="40">
        <v>0</v>
      </c>
      <c r="AL63" s="62">
        <f t="shared" si="19"/>
        <v>35.230000000000004</v>
      </c>
      <c r="AM63" s="64" t="s">
        <v>51</v>
      </c>
    </row>
    <row r="64" spans="1:39" s="1" customFormat="1" ht="12.75">
      <c r="A64" s="13" t="s">
        <v>58</v>
      </c>
      <c r="B64" s="11"/>
      <c r="C64" s="10"/>
      <c r="D64" s="12"/>
      <c r="E64" s="52">
        <f t="shared" si="10"/>
        <v>58</v>
      </c>
      <c r="F64" s="53">
        <f t="shared" si="11"/>
        <v>0</v>
      </c>
      <c r="G64" s="54">
        <f t="shared" si="12"/>
        <v>19</v>
      </c>
      <c r="H64" s="60">
        <f t="shared" si="13"/>
        <v>400.52000000000004</v>
      </c>
      <c r="I64" s="38">
        <v>61.23</v>
      </c>
      <c r="J64" s="39">
        <v>6</v>
      </c>
      <c r="K64" s="40">
        <v>0</v>
      </c>
      <c r="L64" s="40">
        <v>0</v>
      </c>
      <c r="M64" s="55">
        <f t="shared" si="14"/>
        <v>91.22999999999999</v>
      </c>
      <c r="N64" s="38">
        <v>46.06</v>
      </c>
      <c r="O64" s="39">
        <v>3</v>
      </c>
      <c r="P64" s="40">
        <v>0</v>
      </c>
      <c r="Q64" s="40">
        <v>0</v>
      </c>
      <c r="R64" s="55">
        <f t="shared" si="15"/>
        <v>61.06</v>
      </c>
      <c r="S64" s="38">
        <v>39.58</v>
      </c>
      <c r="T64" s="39">
        <v>4</v>
      </c>
      <c r="U64" s="40">
        <v>0</v>
      </c>
      <c r="V64" s="40">
        <v>0</v>
      </c>
      <c r="W64" s="55">
        <f t="shared" si="16"/>
        <v>59.58</v>
      </c>
      <c r="X64" s="38">
        <v>41.09</v>
      </c>
      <c r="Y64" s="39">
        <v>1</v>
      </c>
      <c r="Z64" s="40">
        <v>1</v>
      </c>
      <c r="AA64" s="40">
        <v>0</v>
      </c>
      <c r="AB64" s="55">
        <f t="shared" si="17"/>
        <v>56.09</v>
      </c>
      <c r="AC64" s="38">
        <v>46.86</v>
      </c>
      <c r="AD64" s="39">
        <v>3</v>
      </c>
      <c r="AE64" s="40">
        <v>0</v>
      </c>
      <c r="AF64" s="40">
        <v>0</v>
      </c>
      <c r="AG64" s="55">
        <f t="shared" si="18"/>
        <v>61.86</v>
      </c>
      <c r="AH64" s="38">
        <v>50.7</v>
      </c>
      <c r="AI64" s="39">
        <v>2</v>
      </c>
      <c r="AJ64" s="40">
        <v>1</v>
      </c>
      <c r="AK64" s="40">
        <v>0</v>
      </c>
      <c r="AL64" s="62">
        <f t="shared" si="19"/>
        <v>70.7</v>
      </c>
      <c r="AM64" s="64" t="s">
        <v>71</v>
      </c>
    </row>
    <row r="65" spans="1:39" s="1" customFormat="1" ht="12.75">
      <c r="A65" s="93" t="s">
        <v>80</v>
      </c>
      <c r="B65" s="11"/>
      <c r="C65" s="10"/>
      <c r="D65" s="12"/>
      <c r="E65" s="52">
        <f t="shared" si="10"/>
        <v>60</v>
      </c>
      <c r="F65" s="53">
        <f t="shared" si="11"/>
        <v>0</v>
      </c>
      <c r="G65" s="54">
        <f t="shared" si="12"/>
        <v>16</v>
      </c>
      <c r="H65" s="60">
        <f t="shared" si="13"/>
        <v>411.07</v>
      </c>
      <c r="I65" s="38">
        <v>63.3</v>
      </c>
      <c r="J65" s="39">
        <v>2</v>
      </c>
      <c r="K65" s="40">
        <v>0</v>
      </c>
      <c r="L65" s="40">
        <v>0</v>
      </c>
      <c r="M65" s="55">
        <f t="shared" si="14"/>
        <v>73.3</v>
      </c>
      <c r="N65" s="38">
        <v>49.69</v>
      </c>
      <c r="O65" s="39">
        <v>2</v>
      </c>
      <c r="P65" s="40">
        <v>0</v>
      </c>
      <c r="Q65" s="40">
        <v>0</v>
      </c>
      <c r="R65" s="55">
        <f t="shared" si="15"/>
        <v>59.69</v>
      </c>
      <c r="S65" s="38">
        <v>42.52</v>
      </c>
      <c r="T65" s="39">
        <v>6</v>
      </c>
      <c r="U65" s="40">
        <v>0</v>
      </c>
      <c r="V65" s="40">
        <v>0</v>
      </c>
      <c r="W65" s="55">
        <f t="shared" si="16"/>
        <v>72.52000000000001</v>
      </c>
      <c r="X65" s="38">
        <v>49.41</v>
      </c>
      <c r="Y65" s="39">
        <v>1</v>
      </c>
      <c r="Z65" s="40">
        <v>0</v>
      </c>
      <c r="AA65" s="40">
        <v>0</v>
      </c>
      <c r="AB65" s="55">
        <f t="shared" si="17"/>
        <v>54.41</v>
      </c>
      <c r="AC65" s="38">
        <v>60.76</v>
      </c>
      <c r="AD65" s="39">
        <v>1</v>
      </c>
      <c r="AE65" s="40">
        <v>0</v>
      </c>
      <c r="AF65" s="40">
        <v>0</v>
      </c>
      <c r="AG65" s="55">
        <f t="shared" si="18"/>
        <v>65.75999999999999</v>
      </c>
      <c r="AH65" s="38">
        <v>65.39</v>
      </c>
      <c r="AI65" s="39">
        <v>4</v>
      </c>
      <c r="AJ65" s="40">
        <v>0</v>
      </c>
      <c r="AK65" s="40">
        <v>0</v>
      </c>
      <c r="AL65" s="62">
        <f t="shared" si="19"/>
        <v>85.39</v>
      </c>
      <c r="AM65" s="64" t="s">
        <v>73</v>
      </c>
    </row>
    <row r="66" spans="1:39" s="1" customFormat="1" ht="12.75">
      <c r="A66" s="93" t="s">
        <v>82</v>
      </c>
      <c r="B66" s="11"/>
      <c r="C66" s="10"/>
      <c r="D66" s="12"/>
      <c r="E66" s="52">
        <f t="shared" si="10"/>
        <v>61</v>
      </c>
      <c r="F66" s="53">
        <f t="shared" si="11"/>
        <v>0</v>
      </c>
      <c r="G66" s="54">
        <f t="shared" si="12"/>
        <v>10</v>
      </c>
      <c r="H66" s="60">
        <f t="shared" si="13"/>
        <v>424.46999999999997</v>
      </c>
      <c r="I66" s="38">
        <v>81.25</v>
      </c>
      <c r="J66" s="39">
        <v>2</v>
      </c>
      <c r="K66" s="40">
        <v>1</v>
      </c>
      <c r="L66" s="40">
        <v>0</v>
      </c>
      <c r="M66" s="55">
        <f t="shared" si="14"/>
        <v>101.25</v>
      </c>
      <c r="N66" s="38">
        <v>53.88</v>
      </c>
      <c r="O66" s="39">
        <v>1</v>
      </c>
      <c r="P66" s="40">
        <v>1</v>
      </c>
      <c r="Q66" s="40">
        <v>0</v>
      </c>
      <c r="R66" s="55">
        <f t="shared" si="15"/>
        <v>68.88</v>
      </c>
      <c r="S66" s="38">
        <v>51.01</v>
      </c>
      <c r="T66" s="39">
        <v>1</v>
      </c>
      <c r="U66" s="40">
        <v>0</v>
      </c>
      <c r="V66" s="40">
        <v>0</v>
      </c>
      <c r="W66" s="55">
        <f t="shared" si="16"/>
        <v>56.01</v>
      </c>
      <c r="X66" s="38">
        <v>48.14</v>
      </c>
      <c r="Y66" s="39">
        <v>1</v>
      </c>
      <c r="Z66" s="40">
        <v>0</v>
      </c>
      <c r="AA66" s="40">
        <v>0</v>
      </c>
      <c r="AB66" s="55">
        <f t="shared" si="17"/>
        <v>53.14</v>
      </c>
      <c r="AC66" s="38">
        <v>51.26</v>
      </c>
      <c r="AD66" s="39">
        <v>1</v>
      </c>
      <c r="AE66" s="40">
        <v>0</v>
      </c>
      <c r="AF66" s="40">
        <v>0</v>
      </c>
      <c r="AG66" s="55">
        <f t="shared" si="18"/>
        <v>56.26</v>
      </c>
      <c r="AH66" s="38">
        <v>68.93</v>
      </c>
      <c r="AI66" s="39">
        <v>4</v>
      </c>
      <c r="AJ66" s="40">
        <v>0</v>
      </c>
      <c r="AK66" s="40">
        <v>0</v>
      </c>
      <c r="AL66" s="62">
        <f t="shared" si="19"/>
        <v>88.93</v>
      </c>
      <c r="AM66" s="64" t="s">
        <v>92</v>
      </c>
    </row>
    <row r="67" spans="1:39" s="1" customFormat="1" ht="12.75">
      <c r="A67" s="13" t="s">
        <v>56</v>
      </c>
      <c r="B67" s="11"/>
      <c r="C67" s="10"/>
      <c r="D67" s="12"/>
      <c r="E67" s="52">
        <f t="shared" si="10"/>
        <v>62</v>
      </c>
      <c r="F67" s="53">
        <f t="shared" si="11"/>
        <v>0</v>
      </c>
      <c r="G67" s="54">
        <f t="shared" si="12"/>
        <v>23</v>
      </c>
      <c r="H67" s="60">
        <f t="shared" si="13"/>
        <v>473.02</v>
      </c>
      <c r="I67" s="38">
        <v>70.87</v>
      </c>
      <c r="J67" s="39">
        <v>5</v>
      </c>
      <c r="K67" s="40">
        <v>0</v>
      </c>
      <c r="L67" s="40">
        <v>0</v>
      </c>
      <c r="M67" s="55">
        <f t="shared" si="14"/>
        <v>95.87</v>
      </c>
      <c r="N67" s="38">
        <v>56.98</v>
      </c>
      <c r="O67" s="39">
        <v>1</v>
      </c>
      <c r="P67" s="40">
        <v>0</v>
      </c>
      <c r="Q67" s="40">
        <v>0</v>
      </c>
      <c r="R67" s="55">
        <f t="shared" si="15"/>
        <v>61.98</v>
      </c>
      <c r="S67" s="38">
        <v>65.13</v>
      </c>
      <c r="T67" s="39">
        <v>2</v>
      </c>
      <c r="U67" s="40">
        <v>0</v>
      </c>
      <c r="V67" s="40">
        <v>0</v>
      </c>
      <c r="W67" s="55">
        <f t="shared" si="16"/>
        <v>75.13</v>
      </c>
      <c r="X67" s="38">
        <v>46.79</v>
      </c>
      <c r="Y67" s="39">
        <v>6</v>
      </c>
      <c r="Z67" s="40">
        <v>0</v>
      </c>
      <c r="AA67" s="40">
        <v>0</v>
      </c>
      <c r="AB67" s="55">
        <f t="shared" si="17"/>
        <v>76.78999999999999</v>
      </c>
      <c r="AC67" s="38">
        <v>57.34</v>
      </c>
      <c r="AD67" s="39">
        <v>3</v>
      </c>
      <c r="AE67" s="40">
        <v>0</v>
      </c>
      <c r="AF67" s="40">
        <v>0</v>
      </c>
      <c r="AG67" s="55">
        <f t="shared" si="18"/>
        <v>72.34</v>
      </c>
      <c r="AH67" s="38">
        <v>60.91</v>
      </c>
      <c r="AI67" s="39">
        <v>6</v>
      </c>
      <c r="AJ67" s="40">
        <v>0</v>
      </c>
      <c r="AK67" s="40">
        <v>0</v>
      </c>
      <c r="AL67" s="62">
        <f t="shared" si="19"/>
        <v>90.91</v>
      </c>
      <c r="AM67" s="64" t="s">
        <v>71</v>
      </c>
    </row>
    <row r="68" spans="1:39" s="1" customFormat="1" ht="12.75">
      <c r="A68" s="13" t="s">
        <v>64</v>
      </c>
      <c r="B68" s="11"/>
      <c r="C68" s="10"/>
      <c r="D68" s="12"/>
      <c r="E68" s="52">
        <f t="shared" si="10"/>
        <v>64</v>
      </c>
      <c r="F68" s="53">
        <f t="shared" si="11"/>
        <v>0</v>
      </c>
      <c r="G68" s="54">
        <f t="shared" si="12"/>
        <v>21</v>
      </c>
      <c r="H68" s="60">
        <f t="shared" si="13"/>
        <v>532.52</v>
      </c>
      <c r="I68" s="38">
        <v>77.96</v>
      </c>
      <c r="J68" s="39">
        <v>3</v>
      </c>
      <c r="K68" s="40">
        <v>1</v>
      </c>
      <c r="L68" s="40">
        <v>0</v>
      </c>
      <c r="M68" s="55">
        <f>IF((OR(I68="",I68="DNF",I68="DQ",I68="DNC")),"",(I68+(5*J68)+(K68*10)-(L68*10)))</f>
        <v>102.96</v>
      </c>
      <c r="N68" s="38">
        <v>60.17</v>
      </c>
      <c r="O68" s="39">
        <v>3</v>
      </c>
      <c r="P68" s="40">
        <v>0</v>
      </c>
      <c r="Q68" s="40">
        <v>0</v>
      </c>
      <c r="R68" s="55">
        <f>IF((OR(N68="",N68="DNF",N68="DQ",N68="DNC")),"",(N68+(5*O68)+(P68*10)-(Q68*10)))</f>
        <v>75.17</v>
      </c>
      <c r="S68" s="38">
        <v>61.36</v>
      </c>
      <c r="T68" s="39">
        <v>8</v>
      </c>
      <c r="U68" s="40">
        <v>0</v>
      </c>
      <c r="V68" s="40">
        <v>0</v>
      </c>
      <c r="W68" s="55">
        <f>IF((OR(S68="",S68="DNF",S68="DQ",S68="DNC")),"",(S68+(5*T68)+(U68*10)-(V68*10)))</f>
        <v>101.36</v>
      </c>
      <c r="X68" s="38">
        <v>56.01</v>
      </c>
      <c r="Y68" s="39">
        <v>2</v>
      </c>
      <c r="Z68" s="40">
        <v>0</v>
      </c>
      <c r="AA68" s="40">
        <v>0</v>
      </c>
      <c r="AB68" s="55">
        <f>IF((OR(X68="",X68="DNF",X68="DQ",X68="DNC")),"",(X68+(5*Y68)+(Z68*10)-(AA68*10)))</f>
        <v>66.00999999999999</v>
      </c>
      <c r="AC68" s="38">
        <v>76.44</v>
      </c>
      <c r="AD68" s="39">
        <v>3</v>
      </c>
      <c r="AE68" s="40">
        <v>0</v>
      </c>
      <c r="AF68" s="40">
        <v>0</v>
      </c>
      <c r="AG68" s="55">
        <f>IF((OR(AC68="",AC68="DNF",AC68="DQ",AC68="DNC")),"",(AC68+(5*AD68)+(AE68*10)-(AF68*10)))</f>
        <v>91.44</v>
      </c>
      <c r="AH68" s="38">
        <v>85.58</v>
      </c>
      <c r="AI68" s="39">
        <v>2</v>
      </c>
      <c r="AJ68" s="40">
        <v>0</v>
      </c>
      <c r="AK68" s="40">
        <v>0</v>
      </c>
      <c r="AL68" s="62">
        <f>IF((OR(AH68="",AH68="DNF",AH68="DQ",AH68="DNC")),"",(AH68+(5*AI68)+(AJ68*10)-(AK68*10)))</f>
        <v>95.58</v>
      </c>
      <c r="AM68" s="64" t="s">
        <v>73</v>
      </c>
    </row>
    <row r="69" spans="1:39" s="1" customFormat="1" ht="12.75">
      <c r="A69" s="13" t="s">
        <v>57</v>
      </c>
      <c r="B69" s="11"/>
      <c r="C69" s="10"/>
      <c r="D69" s="12"/>
      <c r="E69" s="52">
        <f t="shared" si="10"/>
        <v>65</v>
      </c>
      <c r="F69" s="53">
        <f t="shared" si="11"/>
        <v>0</v>
      </c>
      <c r="G69" s="54">
        <f t="shared" si="12"/>
        <v>31</v>
      </c>
      <c r="H69" s="60">
        <f t="shared" si="13"/>
        <v>594.36</v>
      </c>
      <c r="I69" s="38">
        <v>86.91</v>
      </c>
      <c r="J69" s="39">
        <v>8</v>
      </c>
      <c r="K69" s="40">
        <v>1</v>
      </c>
      <c r="L69" s="40">
        <v>0</v>
      </c>
      <c r="M69" s="55">
        <f>IF((OR(I69="",I69="DNF",I69="DQ",I69="DNC")),"",(I69+(5*J69)+(K69*10)-(L69*10)))</f>
        <v>136.91</v>
      </c>
      <c r="N69" s="38">
        <v>71.06</v>
      </c>
      <c r="O69" s="39">
        <v>8</v>
      </c>
      <c r="P69" s="40">
        <v>0</v>
      </c>
      <c r="Q69" s="40">
        <v>0</v>
      </c>
      <c r="R69" s="55">
        <f>IF((OR(N69="",N69="DNF",N69="DQ",N69="DNC")),"",(N69+(5*O69)+(P69*10)-(Q69*10)))</f>
        <v>111.06</v>
      </c>
      <c r="S69" s="38">
        <v>37.2</v>
      </c>
      <c r="T69" s="39">
        <v>7</v>
      </c>
      <c r="U69" s="40">
        <v>0</v>
      </c>
      <c r="V69" s="40">
        <v>0</v>
      </c>
      <c r="W69" s="55">
        <f>IF((OR(S69="",S69="DNF",S69="DQ",S69="DNC")),"",(S69+(5*T69)+(U69*10)-(V69*10)))</f>
        <v>72.2</v>
      </c>
      <c r="X69" s="38">
        <v>86.95</v>
      </c>
      <c r="Y69" s="39">
        <v>3</v>
      </c>
      <c r="Z69" s="40">
        <v>0</v>
      </c>
      <c r="AA69" s="40">
        <v>0</v>
      </c>
      <c r="AB69" s="55">
        <f>IF((OR(X69="",X69="DNF",X69="DQ",X69="DNC")),"",(X69+(5*Y69)+(Z69*10)-(AA69*10)))</f>
        <v>101.95</v>
      </c>
      <c r="AC69" s="38">
        <v>67.81</v>
      </c>
      <c r="AD69" s="39">
        <v>2</v>
      </c>
      <c r="AE69" s="40">
        <v>0</v>
      </c>
      <c r="AF69" s="40">
        <v>0</v>
      </c>
      <c r="AG69" s="55">
        <f>IF((OR(AC69="",AC69="DNF",AC69="DQ",AC69="DNC")),"",(AC69+(5*AD69)+(AE69*10)-(AF69*10)))</f>
        <v>77.81</v>
      </c>
      <c r="AH69" s="38">
        <v>79.43</v>
      </c>
      <c r="AI69" s="39">
        <v>3</v>
      </c>
      <c r="AJ69" s="40">
        <v>0</v>
      </c>
      <c r="AK69" s="40">
        <v>0</v>
      </c>
      <c r="AL69" s="62">
        <f>IF((OR(AH69="",AH69="DNF",AH69="DQ",AH69="DNC")),"",(AH69+(5*AI69)+(AJ69*10)-(AK69*10)))</f>
        <v>94.43</v>
      </c>
      <c r="AM69" s="64" t="s">
        <v>53</v>
      </c>
    </row>
    <row r="70" spans="1:39" s="1" customFormat="1" ht="12.75">
      <c r="A70" s="13" t="s">
        <v>86</v>
      </c>
      <c r="B70" s="11"/>
      <c r="C70" s="10"/>
      <c r="D70" s="12"/>
      <c r="E70" s="52">
        <f t="shared" si="10"/>
        <v>67</v>
      </c>
      <c r="F70" s="53">
        <f t="shared" si="11"/>
        <v>0</v>
      </c>
      <c r="G70" s="54">
        <f t="shared" si="12"/>
        <v>32</v>
      </c>
      <c r="H70" s="60">
        <f t="shared" si="13"/>
        <v>753.35</v>
      </c>
      <c r="I70" s="38">
        <v>117.31</v>
      </c>
      <c r="J70" s="39">
        <v>1</v>
      </c>
      <c r="K70" s="40">
        <v>0</v>
      </c>
      <c r="L70" s="40">
        <v>0</v>
      </c>
      <c r="M70" s="55">
        <f>IF((OR(I70="",I70="DNF",I70="DQ",I70="DNC")),"",(I70+(5*J70)+(K70*10)-(L70*10)))</f>
        <v>122.31</v>
      </c>
      <c r="N70" s="38">
        <v>96.19</v>
      </c>
      <c r="O70" s="39">
        <v>7</v>
      </c>
      <c r="P70" s="40">
        <v>0</v>
      </c>
      <c r="Q70" s="40">
        <v>0</v>
      </c>
      <c r="R70" s="55">
        <f>IF((OR(N70="",N70="DNF",N70="DQ",N70="DNC")),"",(N70+(5*O70)+(P70*10)-(Q70*10)))</f>
        <v>131.19</v>
      </c>
      <c r="S70" s="38">
        <v>78.34</v>
      </c>
      <c r="T70" s="39">
        <v>8</v>
      </c>
      <c r="U70" s="40">
        <v>0</v>
      </c>
      <c r="V70" s="40">
        <v>0</v>
      </c>
      <c r="W70" s="55">
        <f>IF((OR(S70="",S70="DNF",S70="DQ",S70="DNC")),"",(S70+(5*T70)+(U70*10)-(V70*10)))</f>
        <v>118.34</v>
      </c>
      <c r="X70" s="38">
        <v>80.92</v>
      </c>
      <c r="Y70" s="39">
        <v>8</v>
      </c>
      <c r="Z70" s="40">
        <v>0</v>
      </c>
      <c r="AA70" s="40">
        <v>0</v>
      </c>
      <c r="AB70" s="55">
        <f>IF((OR(X70="",X70="DNF",X70="DQ",X70="DNC")),"",(X70+(5*Y70)+(Z70*10)-(AA70*10)))</f>
        <v>120.92</v>
      </c>
      <c r="AC70" s="38">
        <v>101.99</v>
      </c>
      <c r="AD70" s="39">
        <v>5</v>
      </c>
      <c r="AE70" s="95">
        <v>0</v>
      </c>
      <c r="AF70" s="40">
        <v>0</v>
      </c>
      <c r="AG70" s="55">
        <f>IF((OR(AC70="",AC70="DNF",AC70="DQ",AC70="DNC")),"",(AC70+(5*AD70)+(AE70*10)-(AF70*10)))</f>
        <v>126.99</v>
      </c>
      <c r="AH70" s="38">
        <v>118.6</v>
      </c>
      <c r="AI70" s="39">
        <v>3</v>
      </c>
      <c r="AJ70" s="40">
        <v>0</v>
      </c>
      <c r="AK70" s="40">
        <v>0</v>
      </c>
      <c r="AL70" s="62">
        <f>IF((OR(AH70="",AH70="DNF",AH70="DQ",AH70="DNC")),"",(AH70+(5*AI70)+(AJ70*10)-(AK70*10)))</f>
        <v>133.6</v>
      </c>
      <c r="AM70" s="64" t="s">
        <v>53</v>
      </c>
    </row>
    <row r="71" spans="1:39" s="4" customFormat="1" ht="13.5" thickBot="1">
      <c r="A71" s="75" t="s">
        <v>16</v>
      </c>
      <c r="B71" s="75"/>
      <c r="C71" s="75"/>
      <c r="D71" s="75"/>
      <c r="E71" s="76"/>
      <c r="F71" s="77"/>
      <c r="G71" s="78"/>
      <c r="H71" s="79"/>
      <c r="I71" s="80"/>
      <c r="J71" s="81"/>
      <c r="K71" s="81"/>
      <c r="L71" s="81"/>
      <c r="M71" s="82"/>
      <c r="N71" s="80"/>
      <c r="O71" s="81"/>
      <c r="P71" s="81"/>
      <c r="Q71" s="81"/>
      <c r="R71" s="82"/>
      <c r="S71" s="80"/>
      <c r="T71" s="81"/>
      <c r="U71" s="81"/>
      <c r="V71" s="81"/>
      <c r="W71" s="82"/>
      <c r="X71" s="80"/>
      <c r="Y71" s="81"/>
      <c r="Z71" s="81"/>
      <c r="AA71" s="81"/>
      <c r="AB71" s="82"/>
      <c r="AC71" s="80"/>
      <c r="AD71" s="81"/>
      <c r="AE71" s="81"/>
      <c r="AF71" s="81"/>
      <c r="AG71" s="82"/>
      <c r="AH71" s="80"/>
      <c r="AI71" s="81"/>
      <c r="AJ71" s="81"/>
      <c r="AK71" s="81"/>
      <c r="AL71" s="82"/>
      <c r="AM71" s="83"/>
    </row>
    <row r="72" spans="1:38" s="4" customFormat="1" ht="12.75">
      <c r="A72" s="27" t="s">
        <v>17</v>
      </c>
      <c r="B72" s="28"/>
      <c r="C72" s="28"/>
      <c r="D72" s="28"/>
      <c r="E72" s="29"/>
      <c r="F72" s="31"/>
      <c r="G72" s="32"/>
      <c r="H72" s="58"/>
      <c r="I72" s="44">
        <v>200</v>
      </c>
      <c r="J72" s="30"/>
      <c r="K72" s="30"/>
      <c r="L72" s="30"/>
      <c r="M72" s="45"/>
      <c r="N72" s="44">
        <v>200</v>
      </c>
      <c r="O72" s="30"/>
      <c r="P72" s="30"/>
      <c r="Q72" s="30"/>
      <c r="R72" s="45"/>
      <c r="S72" s="44">
        <v>200</v>
      </c>
      <c r="T72" s="30"/>
      <c r="U72" s="30"/>
      <c r="V72" s="30"/>
      <c r="W72" s="45"/>
      <c r="X72" s="44">
        <v>200</v>
      </c>
      <c r="Y72" s="30"/>
      <c r="Z72" s="30"/>
      <c r="AA72" s="30"/>
      <c r="AB72" s="45"/>
      <c r="AC72" s="44">
        <v>200</v>
      </c>
      <c r="AD72" s="30"/>
      <c r="AE72" s="30"/>
      <c r="AF72" s="30"/>
      <c r="AG72" s="45"/>
      <c r="AH72" s="44">
        <v>200</v>
      </c>
      <c r="AI72" s="30"/>
      <c r="AJ72" s="30"/>
      <c r="AK72" s="30"/>
      <c r="AL72" s="45"/>
    </row>
    <row r="73" spans="1:38" s="4" customFormat="1" ht="12.75">
      <c r="A73" s="33" t="s">
        <v>18</v>
      </c>
      <c r="B73" s="34"/>
      <c r="C73" s="34"/>
      <c r="D73" s="34"/>
      <c r="E73" s="19"/>
      <c r="F73" s="21"/>
      <c r="G73" s="22"/>
      <c r="H73" s="59"/>
      <c r="I73" s="46">
        <v>20</v>
      </c>
      <c r="J73" s="20"/>
      <c r="K73" s="20"/>
      <c r="L73" s="20"/>
      <c r="M73" s="41"/>
      <c r="N73" s="46">
        <v>20</v>
      </c>
      <c r="O73" s="20"/>
      <c r="P73" s="20"/>
      <c r="Q73" s="20"/>
      <c r="R73" s="41"/>
      <c r="S73" s="46">
        <v>20</v>
      </c>
      <c r="T73" s="20"/>
      <c r="U73" s="20"/>
      <c r="V73" s="20"/>
      <c r="W73" s="41"/>
      <c r="X73" s="46">
        <v>20</v>
      </c>
      <c r="Y73" s="20"/>
      <c r="Z73" s="20"/>
      <c r="AA73" s="20"/>
      <c r="AB73" s="41"/>
      <c r="AC73" s="46">
        <v>20</v>
      </c>
      <c r="AD73" s="20"/>
      <c r="AE73" s="20"/>
      <c r="AF73" s="20"/>
      <c r="AG73" s="41"/>
      <c r="AH73" s="46">
        <v>20</v>
      </c>
      <c r="AI73" s="20"/>
      <c r="AJ73" s="20"/>
      <c r="AK73" s="20"/>
      <c r="AL73" s="41"/>
    </row>
    <row r="74" spans="1:38" s="4" customFormat="1" ht="12.75">
      <c r="A74" s="33" t="s">
        <v>19</v>
      </c>
      <c r="B74" s="34"/>
      <c r="C74" s="34"/>
      <c r="D74" s="34"/>
      <c r="E74" s="19"/>
      <c r="F74" s="21"/>
      <c r="G74" s="22"/>
      <c r="H74" s="59"/>
      <c r="I74" s="46">
        <f>MIN(I3:I71)</f>
        <v>25.29</v>
      </c>
      <c r="J74" s="20"/>
      <c r="K74" s="20"/>
      <c r="L74" s="20"/>
      <c r="M74" s="41">
        <f>MIN(M3:M71)</f>
        <v>25.36</v>
      </c>
      <c r="N74" s="46">
        <f>MIN(N3:N71)</f>
        <v>18.1</v>
      </c>
      <c r="O74" s="20"/>
      <c r="P74" s="20"/>
      <c r="Q74" s="20"/>
      <c r="R74" s="41">
        <f>MIN(R3:R71)</f>
        <v>18.1</v>
      </c>
      <c r="S74" s="46">
        <f>MIN(S3:S71)</f>
        <v>18.73</v>
      </c>
      <c r="T74" s="20"/>
      <c r="U74" s="20"/>
      <c r="V74" s="20"/>
      <c r="W74" s="41">
        <f>MIN(W3:W71)</f>
        <v>20.31</v>
      </c>
      <c r="X74" s="46">
        <f>MIN(X3:X71)</f>
        <v>15.3</v>
      </c>
      <c r="Y74" s="20"/>
      <c r="Z74" s="20"/>
      <c r="AA74" s="20"/>
      <c r="AB74" s="41">
        <f>MIN(AB3:AB71)</f>
        <v>15.3</v>
      </c>
      <c r="AC74" s="46">
        <f>MIN(AC3:AC71)</f>
        <v>17.79</v>
      </c>
      <c r="AD74" s="20"/>
      <c r="AE74" s="20"/>
      <c r="AF74" s="20"/>
      <c r="AG74" s="41">
        <f>MIN(AG3:AG71)</f>
        <v>17.79</v>
      </c>
      <c r="AH74" s="46">
        <f>MIN(AH3:AH71)</f>
        <v>20.62</v>
      </c>
      <c r="AI74" s="20"/>
      <c r="AJ74" s="20"/>
      <c r="AK74" s="20"/>
      <c r="AL74" s="41">
        <f>MIN(AL3:AL71)</f>
        <v>20.62</v>
      </c>
    </row>
    <row r="75" spans="1:38" s="4" customFormat="1" ht="12.75">
      <c r="A75" s="33" t="s">
        <v>20</v>
      </c>
      <c r="B75" s="34"/>
      <c r="C75" s="34"/>
      <c r="D75" s="34"/>
      <c r="E75" s="19"/>
      <c r="F75" s="21"/>
      <c r="G75" s="22"/>
      <c r="H75" s="59"/>
      <c r="I75" s="46">
        <f>MAX(I3:I71)</f>
        <v>126.1</v>
      </c>
      <c r="J75" s="20"/>
      <c r="K75" s="20"/>
      <c r="L75" s="20"/>
      <c r="M75" s="41">
        <f>MAX(M3:M71)</f>
        <v>156.1</v>
      </c>
      <c r="N75" s="46">
        <f>MAX(N3:N71)</f>
        <v>129.29</v>
      </c>
      <c r="O75" s="20"/>
      <c r="P75" s="20"/>
      <c r="Q75" s="20"/>
      <c r="R75" s="41">
        <f>MAX(R3:R71)</f>
        <v>139.29</v>
      </c>
      <c r="S75" s="46">
        <f>MAX(S3:S71)</f>
        <v>124.81</v>
      </c>
      <c r="T75" s="20"/>
      <c r="U75" s="20"/>
      <c r="V75" s="20"/>
      <c r="W75" s="41">
        <f>MAX(W3:W71)</f>
        <v>134.81</v>
      </c>
      <c r="X75" s="46">
        <f>MAX(X3:X71)</f>
        <v>92.44</v>
      </c>
      <c r="Y75" s="20"/>
      <c r="Z75" s="20"/>
      <c r="AA75" s="20"/>
      <c r="AB75" s="41">
        <f>MAX(AB3:AB71)</f>
        <v>120.92</v>
      </c>
      <c r="AC75" s="46">
        <f>MAX(AC3:AC71)</f>
        <v>111.83</v>
      </c>
      <c r="AD75" s="20"/>
      <c r="AE75" s="20"/>
      <c r="AF75" s="20"/>
      <c r="AG75" s="41">
        <f>MAX(AG3:AG71)</f>
        <v>126.99</v>
      </c>
      <c r="AH75" s="46">
        <f>MAX(AH3:AH71)</f>
        <v>118.6</v>
      </c>
      <c r="AI75" s="20"/>
      <c r="AJ75" s="20"/>
      <c r="AK75" s="20"/>
      <c r="AL75" s="41">
        <f>MAX(AL3:AL71)</f>
        <v>133.6</v>
      </c>
    </row>
    <row r="76" spans="1:38" s="4" customFormat="1" ht="12.75">
      <c r="A76" s="33" t="s">
        <v>21</v>
      </c>
      <c r="B76" s="34"/>
      <c r="C76" s="34"/>
      <c r="D76" s="34"/>
      <c r="E76" s="19"/>
      <c r="F76" s="21"/>
      <c r="G76" s="22"/>
      <c r="H76" s="59"/>
      <c r="I76" s="46">
        <f>AVERAGE(I3:I71)</f>
        <v>47.175522388059704</v>
      </c>
      <c r="J76" s="20"/>
      <c r="K76" s="20"/>
      <c r="L76" s="20"/>
      <c r="M76" s="47">
        <f>AVERAGE(M3:M71)</f>
        <v>54.787462686567174</v>
      </c>
      <c r="N76" s="46">
        <f>AVERAGE(N3:N71)</f>
        <v>39.02940298507465</v>
      </c>
      <c r="O76" s="20"/>
      <c r="P76" s="20"/>
      <c r="Q76" s="20"/>
      <c r="R76" s="47">
        <f>AVERAGE(R3:R71)</f>
        <v>45.07417910447762</v>
      </c>
      <c r="S76" s="46">
        <f>AVERAGE(S3:S71)</f>
        <v>38.71253731343283</v>
      </c>
      <c r="T76" s="20"/>
      <c r="U76" s="20"/>
      <c r="V76" s="20"/>
      <c r="W76" s="47">
        <f>AVERAGE(W3:W71)</f>
        <v>46.249850746268656</v>
      </c>
      <c r="X76" s="46">
        <f>AVERAGE(X3:X71)</f>
        <v>34.77925373134329</v>
      </c>
      <c r="Y76" s="20"/>
      <c r="Z76" s="20"/>
      <c r="AA76" s="20"/>
      <c r="AB76" s="47">
        <f>AVERAGE(AB3:AB71)</f>
        <v>40.97328358208955</v>
      </c>
      <c r="AC76" s="46">
        <f>AVERAGE(AC3:AC71)</f>
        <v>39.809552238805985</v>
      </c>
      <c r="AD76" s="20"/>
      <c r="AE76" s="20"/>
      <c r="AF76" s="20"/>
      <c r="AG76" s="47">
        <f>AVERAGE(AG3:AG71)</f>
        <v>45.70507462686567</v>
      </c>
      <c r="AH76" s="46">
        <f>AVERAGE(AH3:AH71)</f>
        <v>46.79865671641791</v>
      </c>
      <c r="AI76" s="20"/>
      <c r="AJ76" s="20"/>
      <c r="AK76" s="20"/>
      <c r="AL76" s="47">
        <f>AVERAGE(AL3:AL71)</f>
        <v>53.5897014925373</v>
      </c>
    </row>
    <row r="77" spans="1:38" s="4" customFormat="1" ht="12.75">
      <c r="A77" s="33" t="s">
        <v>22</v>
      </c>
      <c r="B77" s="34"/>
      <c r="C77" s="34"/>
      <c r="D77" s="34"/>
      <c r="E77" s="19"/>
      <c r="F77" s="21"/>
      <c r="G77" s="22"/>
      <c r="H77" s="59"/>
      <c r="I77" s="46">
        <f>STDEV(I3:I71)</f>
        <v>20.01403449124925</v>
      </c>
      <c r="J77" s="20"/>
      <c r="K77" s="20"/>
      <c r="L77" s="20"/>
      <c r="M77" s="41">
        <f>STDEV(J3:M71)</f>
        <v>26.865114711294336</v>
      </c>
      <c r="N77" s="46">
        <f>STDEV(N3:N71)</f>
        <v>18.978191461604617</v>
      </c>
      <c r="O77" s="20"/>
      <c r="P77" s="20"/>
      <c r="Q77" s="20"/>
      <c r="R77" s="41">
        <f>STDEV(O3:R71)</f>
        <v>22.759919045004438</v>
      </c>
      <c r="S77" s="46">
        <f>STDEV(S3:S71)</f>
        <v>17.413753128201584</v>
      </c>
      <c r="T77" s="20"/>
      <c r="U77" s="20"/>
      <c r="V77" s="20"/>
      <c r="W77" s="41">
        <f>STDEV(T3:W71)</f>
        <v>22.6214219079001</v>
      </c>
      <c r="X77" s="46">
        <f>STDEV(X3:X71)</f>
        <v>15.931284194982874</v>
      </c>
      <c r="Y77" s="20"/>
      <c r="Z77" s="20"/>
      <c r="AA77" s="20"/>
      <c r="AB77" s="41">
        <f>STDEV(Y3:AB71)</f>
        <v>20.656341784441082</v>
      </c>
      <c r="AC77" s="46">
        <f>STDEV(AC3:AC71)</f>
        <v>19.54987285340623</v>
      </c>
      <c r="AD77" s="20"/>
      <c r="AE77" s="20"/>
      <c r="AF77" s="20"/>
      <c r="AG77" s="41">
        <f>STDEV(AD3:AG71)</f>
        <v>22.784410942574574</v>
      </c>
      <c r="AH77" s="46">
        <f>STDEV(AH3:AH71)</f>
        <v>19.51170199738907</v>
      </c>
      <c r="AI77" s="20"/>
      <c r="AJ77" s="20"/>
      <c r="AK77" s="20"/>
      <c r="AL77" s="41">
        <f>STDEV(AI3:AL71)</f>
        <v>25.58801913106748</v>
      </c>
    </row>
    <row r="78" spans="1:38" s="4" customFormat="1" ht="12.75">
      <c r="A78" s="33" t="s">
        <v>23</v>
      </c>
      <c r="B78" s="34"/>
      <c r="C78" s="34"/>
      <c r="D78" s="34"/>
      <c r="E78" s="19"/>
      <c r="F78" s="21"/>
      <c r="G78" s="22"/>
      <c r="H78" s="59"/>
      <c r="I78" s="46"/>
      <c r="J78" s="20">
        <f>MAX(J3:J71)</f>
        <v>8</v>
      </c>
      <c r="K78" s="20"/>
      <c r="L78" s="20"/>
      <c r="M78" s="41"/>
      <c r="N78" s="46"/>
      <c r="O78" s="20">
        <f>MAX(O3:O71)</f>
        <v>8</v>
      </c>
      <c r="P78" s="20"/>
      <c r="Q78" s="20"/>
      <c r="R78" s="41"/>
      <c r="S78" s="46"/>
      <c r="T78" s="20">
        <f>MAX(T3:T71)</f>
        <v>8</v>
      </c>
      <c r="U78" s="20"/>
      <c r="V78" s="20"/>
      <c r="W78" s="41"/>
      <c r="X78" s="46"/>
      <c r="Y78" s="20">
        <f>MAX(Y3:Y71)</f>
        <v>8</v>
      </c>
      <c r="Z78" s="20"/>
      <c r="AA78" s="20"/>
      <c r="AB78" s="41"/>
      <c r="AC78" s="46"/>
      <c r="AD78" s="20">
        <f>MAX(AD3:AD71)</f>
        <v>5</v>
      </c>
      <c r="AE78" s="20"/>
      <c r="AF78" s="20"/>
      <c r="AG78" s="41"/>
      <c r="AH78" s="46"/>
      <c r="AI78" s="20">
        <f>MAX(AI3:AI71)</f>
        <v>6</v>
      </c>
      <c r="AJ78" s="20"/>
      <c r="AK78" s="20"/>
      <c r="AL78" s="41"/>
    </row>
    <row r="79" spans="1:38" s="4" customFormat="1" ht="13.5" thickBot="1">
      <c r="A79" s="35" t="s">
        <v>24</v>
      </c>
      <c r="B79" s="36"/>
      <c r="C79" s="36"/>
      <c r="D79" s="36"/>
      <c r="E79" s="23"/>
      <c r="F79" s="25"/>
      <c r="G79" s="26"/>
      <c r="H79" s="57"/>
      <c r="I79" s="42"/>
      <c r="J79" s="24">
        <f>AVERAGE(J3:J71)</f>
        <v>1.3134328358208955</v>
      </c>
      <c r="K79" s="24"/>
      <c r="L79" s="24"/>
      <c r="M79" s="43"/>
      <c r="N79" s="42"/>
      <c r="O79" s="24">
        <f>AVERAGE(O3:O71)</f>
        <v>1.0597014925373134</v>
      </c>
      <c r="P79" s="24"/>
      <c r="Q79" s="24"/>
      <c r="R79" s="43"/>
      <c r="S79" s="42"/>
      <c r="T79" s="24">
        <f>AVERAGE(T3:T71)</f>
        <v>1.507462686567164</v>
      </c>
      <c r="U79" s="24"/>
      <c r="V79" s="24"/>
      <c r="W79" s="43"/>
      <c r="X79" s="42"/>
      <c r="Y79" s="24">
        <f>AVERAGE(Y3:Y71)</f>
        <v>1.1194029850746268</v>
      </c>
      <c r="Z79" s="24"/>
      <c r="AA79" s="24"/>
      <c r="AB79" s="43"/>
      <c r="AC79" s="42"/>
      <c r="AD79" s="24">
        <f>AVERAGE(AD3:AD71)</f>
        <v>1.0895522388059702</v>
      </c>
      <c r="AE79" s="24"/>
      <c r="AF79" s="24"/>
      <c r="AG79" s="43"/>
      <c r="AH79" s="42"/>
      <c r="AI79" s="24">
        <f>AVERAGE(AI3:AI71)</f>
        <v>1.1791044776119404</v>
      </c>
      <c r="AJ79" s="24"/>
      <c r="AK79" s="24"/>
      <c r="AL79" s="43"/>
    </row>
    <row r="80" spans="1:38" s="4" customFormat="1" ht="12.75">
      <c r="A80" s="6"/>
      <c r="B80" s="6"/>
      <c r="C80" s="6"/>
      <c r="D80" s="6"/>
      <c r="E80" s="7"/>
      <c r="F80" s="5"/>
      <c r="G80" s="5"/>
      <c r="H80" s="5"/>
      <c r="I80" s="48"/>
      <c r="J80" s="5"/>
      <c r="K80" s="5"/>
      <c r="L80" s="5"/>
      <c r="M80" s="48"/>
      <c r="N80" s="48"/>
      <c r="O80" s="5"/>
      <c r="P80" s="5"/>
      <c r="Q80" s="5"/>
      <c r="R80" s="48"/>
      <c r="S80" s="48"/>
      <c r="T80" s="5"/>
      <c r="U80" s="5"/>
      <c r="V80" s="5"/>
      <c r="W80" s="48"/>
      <c r="X80" s="48"/>
      <c r="Y80" s="5"/>
      <c r="Z80" s="5"/>
      <c r="AA80" s="5"/>
      <c r="AB80" s="48"/>
      <c r="AC80" s="48"/>
      <c r="AD80" s="5"/>
      <c r="AE80" s="5"/>
      <c r="AF80" s="5"/>
      <c r="AG80" s="48"/>
      <c r="AH80" s="48"/>
      <c r="AI80" s="5"/>
      <c r="AJ80" s="5"/>
      <c r="AK80" s="5"/>
      <c r="AL80" s="48"/>
    </row>
  </sheetData>
  <sheetProtection insertRows="0" deleteRows="0" selectLockedCells="1" sort="0"/>
  <mergeCells count="6">
    <mergeCell ref="I1:L1"/>
    <mergeCell ref="N1:Q1"/>
    <mergeCell ref="S1:V1"/>
    <mergeCell ref="X1:AA1"/>
    <mergeCell ref="AC1:AF1"/>
    <mergeCell ref="AH1:AK1"/>
  </mergeCells>
  <dataValidations count="5">
    <dataValidation errorStyle="warning" type="decimal" allowBlank="1" errorTitle="New Max or Min" error="Please verify your data" sqref="AC4:AC70 AH4:AH70">
      <formula1>#REF!</formula1>
      <formula2>#REF!</formula2>
    </dataValidation>
    <dataValidation allowBlank="1" showInputMessage="1" sqref="I4:I70"/>
    <dataValidation errorStyle="warning" type="decimal" allowBlank="1" errorTitle="New Max or Min" error="Please verify your data" sqref="S4:S70 N4:N70 X4:X70">
      <formula1>#REF!</formula1>
      <formula2>#REF!</formula2>
    </dataValidation>
    <dataValidation errorStyle="warning" type="decimal" allowBlank="1" showErrorMessage="1" errorTitle="That's a lot of misses" error="It's unusual to miss more than 10" sqref="AI4:AI70 Y4:Y70 T4:T70 O4:O70 J4:J70 AD4:AD70">
      <formula1>0</formula1>
      <formula2>10</formula2>
    </dataValidation>
    <dataValidation type="whole" allowBlank="1" showErrorMessage="1" errorTitle="Must be 0 or 1" error="You either have a procedural penanty or not.&#10;Legal Values are 0 or 1." sqref="AE4:AF70 K4:L70 U4:V70 Z4:AA70 P4:Q70 AJ4:AK70">
      <formula1>0</formula1>
      <formula2>1</formula2>
    </dataValidation>
  </dataValidations>
  <printOptions/>
  <pageMargins left="0.25" right="0.25" top="1" bottom="0.5" header="0.25" footer="0.25"/>
  <pageSetup fitToHeight="0" fitToWidth="1" horizontalDpi="300" verticalDpi="300" orientation="landscape" scale="58" r:id="rId1"/>
  <headerFooter alignWithMargins="0">
    <oddHeader>&amp;CPage &amp;P&amp;R&amp;F</oddHeader>
  </headerFooter>
  <rowBreaks count="1" manualBreakCount="1">
    <brk id="71" max="255" man="1"/>
  </rowBreaks>
  <colBreaks count="1" manualBreakCount="1">
    <brk id="28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zoomScalePageLayoutView="0" workbookViewId="0" topLeftCell="A1">
      <pane xSplit="7" ySplit="3" topLeftCell="S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7.2812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4" t="s">
        <v>4</v>
      </c>
      <c r="J1" s="105"/>
      <c r="K1" s="105"/>
      <c r="L1" s="105"/>
      <c r="M1" s="37"/>
      <c r="N1" s="104" t="s">
        <v>5</v>
      </c>
      <c r="O1" s="105"/>
      <c r="P1" s="105"/>
      <c r="Q1" s="105"/>
      <c r="R1" s="37"/>
      <c r="S1" s="104" t="s">
        <v>6</v>
      </c>
      <c r="T1" s="105"/>
      <c r="U1" s="105"/>
      <c r="V1" s="105"/>
      <c r="W1" s="37"/>
      <c r="X1" s="104" t="s">
        <v>7</v>
      </c>
      <c r="Y1" s="105"/>
      <c r="Z1" s="105"/>
      <c r="AA1" s="105"/>
      <c r="AB1" s="37"/>
      <c r="AC1" s="104" t="s">
        <v>8</v>
      </c>
      <c r="AD1" s="105"/>
      <c r="AE1" s="105"/>
      <c r="AF1" s="105"/>
      <c r="AG1" s="37"/>
      <c r="AH1" s="104" t="s">
        <v>9</v>
      </c>
      <c r="AI1" s="105"/>
      <c r="AJ1" s="105"/>
      <c r="AK1" s="105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85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13" t="s">
        <v>78</v>
      </c>
      <c r="B4" s="11"/>
      <c r="C4" s="10"/>
      <c r="D4" s="12"/>
      <c r="E4" s="52">
        <f aca="true" t="shared" si="0" ref="E4:E35">RANK(H4,H$3:H$71,1)</f>
        <v>4</v>
      </c>
      <c r="F4" s="53">
        <f aca="true" t="shared" si="1" ref="F4:F35">IF(J4=0,1,0)+IF(O4=0,1,0)+IF(T4=0,1,0)+IF(Y4=0,1,0)+IF(AD4=0,1,0)+IF(AI4=0,1,0)</f>
        <v>4</v>
      </c>
      <c r="G4" s="54">
        <f aca="true" t="shared" si="2" ref="G4:G35">J4+O4+T4+Y4+AD4+AI4</f>
        <v>2</v>
      </c>
      <c r="H4" s="60">
        <f aca="true" t="shared" si="3" ref="H4:H35">M4+R4+W4+AB4+AG4+AL4</f>
        <v>145.01000000000002</v>
      </c>
      <c r="I4" s="38">
        <v>25.72</v>
      </c>
      <c r="J4" s="39">
        <v>1</v>
      </c>
      <c r="K4" s="40">
        <v>0</v>
      </c>
      <c r="L4" s="40">
        <v>0</v>
      </c>
      <c r="M4" s="55">
        <f aca="true" t="shared" si="4" ref="M4:M35">IF((OR(I4="",I4="DNF",I4="DQ",I4="DNC")),"",(I4+(5*J4)+(K4*10)-(L4*10)))</f>
        <v>30.72</v>
      </c>
      <c r="N4" s="38">
        <v>21</v>
      </c>
      <c r="O4" s="39">
        <v>1</v>
      </c>
      <c r="P4" s="40">
        <v>0</v>
      </c>
      <c r="Q4" s="40">
        <v>0</v>
      </c>
      <c r="R4" s="55">
        <f aca="true" t="shared" si="5" ref="R4:R35">IF((OR(N4="",N4="DNF",N4="DQ",N4="DNC")),"",(N4+(5*O4)+(P4*10)-(Q4*10)))</f>
        <v>26</v>
      </c>
      <c r="S4" s="38">
        <v>21.01</v>
      </c>
      <c r="T4" s="39">
        <v>0</v>
      </c>
      <c r="U4" s="40">
        <v>0</v>
      </c>
      <c r="V4" s="40">
        <v>0</v>
      </c>
      <c r="W4" s="55">
        <f aca="true" t="shared" si="6" ref="W4:W35">IF((OR(S4="",S4="DNF",S4="DQ",S4="DNC")),"",(S4+(5*T4)+(U4*10)-(V4*10)))</f>
        <v>21.01</v>
      </c>
      <c r="X4" s="38">
        <v>25.19</v>
      </c>
      <c r="Y4" s="39">
        <v>0</v>
      </c>
      <c r="Z4" s="95">
        <v>0</v>
      </c>
      <c r="AA4" s="40">
        <v>0</v>
      </c>
      <c r="AB4" s="55">
        <f aca="true" t="shared" si="7" ref="AB4:AB35">IF((OR(X4="",X4="DNF",X4="DQ",X4="DNC")),"",(X4+(5*Y4)+(Z4*10)-(AA4*10)))</f>
        <v>25.19</v>
      </c>
      <c r="AC4" s="38">
        <v>17.79</v>
      </c>
      <c r="AD4" s="39">
        <v>0</v>
      </c>
      <c r="AE4" s="40">
        <v>0</v>
      </c>
      <c r="AF4" s="40">
        <v>0</v>
      </c>
      <c r="AG4" s="55">
        <f aca="true" t="shared" si="8" ref="AG4:AG35">IF((OR(AC4="",AC4="DNF",AC4="DQ",AC4="DNC")),"",(AC4+(5*AD4)+(AE4*10)-(AF4*10)))</f>
        <v>17.79</v>
      </c>
      <c r="AH4" s="38">
        <v>24.3</v>
      </c>
      <c r="AI4" s="39">
        <v>0</v>
      </c>
      <c r="AJ4" s="40">
        <v>0</v>
      </c>
      <c r="AK4" s="40">
        <v>0</v>
      </c>
      <c r="AL4" s="62">
        <f aca="true" t="shared" si="9" ref="AL4:AL35">IF((OR(AH4="",AH4="DNF",AH4="DQ",AH4="DNC")),"",(AH4+(5*AI4)+(AJ4*10)-(AK4*10)))</f>
        <v>24.3</v>
      </c>
      <c r="AM4" s="64" t="s">
        <v>47</v>
      </c>
    </row>
    <row r="5" spans="1:39" s="1" customFormat="1" ht="12.75">
      <c r="A5" s="13" t="s">
        <v>112</v>
      </c>
      <c r="B5" s="11"/>
      <c r="C5" s="10"/>
      <c r="D5" s="12"/>
      <c r="E5" s="52">
        <f t="shared" si="0"/>
        <v>8</v>
      </c>
      <c r="F5" s="53">
        <f t="shared" si="1"/>
        <v>3</v>
      </c>
      <c r="G5" s="54">
        <f t="shared" si="2"/>
        <v>6</v>
      </c>
      <c r="H5" s="60">
        <f t="shared" si="3"/>
        <v>168.32</v>
      </c>
      <c r="I5" s="38">
        <v>26.85</v>
      </c>
      <c r="J5" s="39">
        <v>2</v>
      </c>
      <c r="K5" s="40">
        <v>0</v>
      </c>
      <c r="L5" s="40">
        <v>0</v>
      </c>
      <c r="M5" s="55">
        <f t="shared" si="4"/>
        <v>36.85</v>
      </c>
      <c r="N5" s="38">
        <v>20.62</v>
      </c>
      <c r="O5" s="39">
        <v>0</v>
      </c>
      <c r="P5" s="40">
        <v>0</v>
      </c>
      <c r="Q5" s="40">
        <v>0</v>
      </c>
      <c r="R5" s="55">
        <f t="shared" si="5"/>
        <v>20.62</v>
      </c>
      <c r="S5" s="38">
        <v>26.22</v>
      </c>
      <c r="T5" s="39">
        <v>0</v>
      </c>
      <c r="U5" s="40">
        <v>0</v>
      </c>
      <c r="V5" s="40">
        <v>0</v>
      </c>
      <c r="W5" s="55">
        <f t="shared" si="6"/>
        <v>26.22</v>
      </c>
      <c r="X5" s="38">
        <v>19.57</v>
      </c>
      <c r="Y5" s="39">
        <v>0</v>
      </c>
      <c r="Z5" s="40">
        <v>0</v>
      </c>
      <c r="AA5" s="40">
        <v>0</v>
      </c>
      <c r="AB5" s="55">
        <f t="shared" si="7"/>
        <v>19.57</v>
      </c>
      <c r="AC5" s="38">
        <v>21.78</v>
      </c>
      <c r="AD5" s="39">
        <v>2</v>
      </c>
      <c r="AE5" s="40">
        <v>0</v>
      </c>
      <c r="AF5" s="40">
        <v>0</v>
      </c>
      <c r="AG5" s="55">
        <f t="shared" si="8"/>
        <v>31.78</v>
      </c>
      <c r="AH5" s="38">
        <v>23.28</v>
      </c>
      <c r="AI5" s="39">
        <v>2</v>
      </c>
      <c r="AJ5" s="40">
        <v>0</v>
      </c>
      <c r="AK5" s="40">
        <v>0</v>
      </c>
      <c r="AL5" s="62">
        <f t="shared" si="9"/>
        <v>33.28</v>
      </c>
      <c r="AM5" s="64" t="s">
        <v>47</v>
      </c>
    </row>
    <row r="6" spans="1:39" s="1" customFormat="1" ht="12.75">
      <c r="A6" s="13" t="s">
        <v>35</v>
      </c>
      <c r="B6" s="11"/>
      <c r="C6" s="10"/>
      <c r="D6" s="12"/>
      <c r="E6" s="52">
        <f t="shared" si="0"/>
        <v>13</v>
      </c>
      <c r="F6" s="53">
        <f t="shared" si="1"/>
        <v>2</v>
      </c>
      <c r="G6" s="54">
        <f t="shared" si="2"/>
        <v>9</v>
      </c>
      <c r="H6" s="60">
        <f t="shared" si="3"/>
        <v>192.70000000000002</v>
      </c>
      <c r="I6" s="38">
        <v>33</v>
      </c>
      <c r="J6" s="39">
        <v>2</v>
      </c>
      <c r="K6" s="40">
        <v>0</v>
      </c>
      <c r="L6" s="40">
        <v>0</v>
      </c>
      <c r="M6" s="55">
        <f t="shared" si="4"/>
        <v>43</v>
      </c>
      <c r="N6" s="38">
        <v>23.15</v>
      </c>
      <c r="O6" s="39">
        <v>1</v>
      </c>
      <c r="P6" s="40">
        <v>0</v>
      </c>
      <c r="Q6" s="40">
        <v>0</v>
      </c>
      <c r="R6" s="55">
        <f t="shared" si="5"/>
        <v>28.15</v>
      </c>
      <c r="S6" s="38">
        <v>20.31</v>
      </c>
      <c r="T6" s="39">
        <v>0</v>
      </c>
      <c r="U6" s="40">
        <v>0</v>
      </c>
      <c r="V6" s="40">
        <v>0</v>
      </c>
      <c r="W6" s="55">
        <f t="shared" si="6"/>
        <v>20.31</v>
      </c>
      <c r="X6" s="38">
        <v>18.25</v>
      </c>
      <c r="Y6" s="39">
        <v>1</v>
      </c>
      <c r="Z6" s="40">
        <v>0</v>
      </c>
      <c r="AA6" s="40">
        <v>0</v>
      </c>
      <c r="AB6" s="55">
        <f t="shared" si="7"/>
        <v>23.25</v>
      </c>
      <c r="AC6" s="38">
        <v>25.64</v>
      </c>
      <c r="AD6" s="39">
        <v>0</v>
      </c>
      <c r="AE6" s="40">
        <v>0</v>
      </c>
      <c r="AF6" s="40">
        <v>0</v>
      </c>
      <c r="AG6" s="55">
        <f t="shared" si="8"/>
        <v>25.64</v>
      </c>
      <c r="AH6" s="38">
        <v>27.35</v>
      </c>
      <c r="AI6" s="39">
        <v>5</v>
      </c>
      <c r="AJ6" s="40">
        <v>0</v>
      </c>
      <c r="AK6" s="40">
        <v>0</v>
      </c>
      <c r="AL6" s="62">
        <f t="shared" si="9"/>
        <v>52.35</v>
      </c>
      <c r="AM6" s="64" t="s">
        <v>47</v>
      </c>
    </row>
    <row r="7" spans="1:39" s="1" customFormat="1" ht="12.75">
      <c r="A7" s="93" t="s">
        <v>96</v>
      </c>
      <c r="B7" s="11"/>
      <c r="C7" s="10"/>
      <c r="D7" s="12"/>
      <c r="E7" s="52">
        <f t="shared" si="0"/>
        <v>21</v>
      </c>
      <c r="F7" s="53">
        <f t="shared" si="1"/>
        <v>3</v>
      </c>
      <c r="G7" s="54">
        <f t="shared" si="2"/>
        <v>6</v>
      </c>
      <c r="H7" s="60">
        <f t="shared" si="3"/>
        <v>208.34000000000003</v>
      </c>
      <c r="I7" s="38">
        <v>28.52</v>
      </c>
      <c r="J7" s="39">
        <v>1</v>
      </c>
      <c r="K7" s="40">
        <v>1</v>
      </c>
      <c r="L7" s="40">
        <v>0</v>
      </c>
      <c r="M7" s="55">
        <f t="shared" si="4"/>
        <v>43.519999999999996</v>
      </c>
      <c r="N7" s="38">
        <v>19.62</v>
      </c>
      <c r="O7" s="39">
        <v>0</v>
      </c>
      <c r="P7" s="40">
        <v>0</v>
      </c>
      <c r="Q7" s="40">
        <v>0</v>
      </c>
      <c r="R7" s="55">
        <f t="shared" si="5"/>
        <v>19.62</v>
      </c>
      <c r="S7" s="38">
        <v>21.36</v>
      </c>
      <c r="T7" s="39">
        <v>3</v>
      </c>
      <c r="U7" s="40">
        <v>0</v>
      </c>
      <c r="V7" s="40">
        <v>0</v>
      </c>
      <c r="W7" s="55">
        <f t="shared" si="6"/>
        <v>36.36</v>
      </c>
      <c r="X7" s="38">
        <v>24.49</v>
      </c>
      <c r="Y7" s="39">
        <v>2</v>
      </c>
      <c r="Z7" s="40">
        <v>0</v>
      </c>
      <c r="AA7" s="40">
        <v>0</v>
      </c>
      <c r="AB7" s="55">
        <f t="shared" si="7"/>
        <v>34.489999999999995</v>
      </c>
      <c r="AC7" s="38">
        <v>37.27</v>
      </c>
      <c r="AD7" s="39">
        <v>0</v>
      </c>
      <c r="AE7" s="40">
        <v>0</v>
      </c>
      <c r="AF7" s="40">
        <v>0</v>
      </c>
      <c r="AG7" s="55">
        <f t="shared" si="8"/>
        <v>37.27</v>
      </c>
      <c r="AH7" s="38">
        <v>37.08</v>
      </c>
      <c r="AI7" s="39">
        <v>0</v>
      </c>
      <c r="AJ7" s="40">
        <v>0</v>
      </c>
      <c r="AK7" s="40">
        <v>0</v>
      </c>
      <c r="AL7" s="62">
        <f t="shared" si="9"/>
        <v>37.08</v>
      </c>
      <c r="AM7" s="64" t="s">
        <v>47</v>
      </c>
    </row>
    <row r="8" spans="1:39" s="1" customFormat="1" ht="12.75">
      <c r="A8" s="94" t="s">
        <v>106</v>
      </c>
      <c r="B8" s="11"/>
      <c r="C8" s="10"/>
      <c r="D8" s="12"/>
      <c r="E8" s="52">
        <f t="shared" si="0"/>
        <v>22</v>
      </c>
      <c r="F8" s="53">
        <f t="shared" si="1"/>
        <v>4</v>
      </c>
      <c r="G8" s="54">
        <f t="shared" si="2"/>
        <v>4</v>
      </c>
      <c r="H8" s="60">
        <f t="shared" si="3"/>
        <v>211.03999999999996</v>
      </c>
      <c r="I8" s="38">
        <v>37.67</v>
      </c>
      <c r="J8" s="39">
        <v>1</v>
      </c>
      <c r="K8" s="40">
        <v>0</v>
      </c>
      <c r="L8" s="40">
        <v>0</v>
      </c>
      <c r="M8" s="55">
        <f t="shared" si="4"/>
        <v>42.67</v>
      </c>
      <c r="N8" s="38">
        <v>26.02</v>
      </c>
      <c r="O8" s="39">
        <v>0</v>
      </c>
      <c r="P8" s="40">
        <v>0</v>
      </c>
      <c r="Q8" s="40">
        <v>0</v>
      </c>
      <c r="R8" s="55">
        <f t="shared" si="5"/>
        <v>26.02</v>
      </c>
      <c r="S8" s="38">
        <v>36.38</v>
      </c>
      <c r="T8" s="39">
        <v>3</v>
      </c>
      <c r="U8" s="40">
        <v>0</v>
      </c>
      <c r="V8" s="40">
        <v>0</v>
      </c>
      <c r="W8" s="55">
        <f t="shared" si="6"/>
        <v>51.38</v>
      </c>
      <c r="X8" s="38">
        <v>27.76</v>
      </c>
      <c r="Y8" s="39">
        <v>0</v>
      </c>
      <c r="Z8" s="40">
        <v>0</v>
      </c>
      <c r="AA8" s="40">
        <v>0</v>
      </c>
      <c r="AB8" s="55">
        <f t="shared" si="7"/>
        <v>27.76</v>
      </c>
      <c r="AC8" s="38">
        <v>27.01</v>
      </c>
      <c r="AD8" s="39">
        <v>0</v>
      </c>
      <c r="AE8" s="40">
        <v>0</v>
      </c>
      <c r="AF8" s="40">
        <v>0</v>
      </c>
      <c r="AG8" s="55">
        <f t="shared" si="8"/>
        <v>27.01</v>
      </c>
      <c r="AH8" s="38">
        <v>36.2</v>
      </c>
      <c r="AI8" s="39">
        <v>0</v>
      </c>
      <c r="AJ8" s="40">
        <v>0</v>
      </c>
      <c r="AK8" s="40">
        <v>0</v>
      </c>
      <c r="AL8" s="62">
        <f t="shared" si="9"/>
        <v>36.2</v>
      </c>
      <c r="AM8" s="64" t="s">
        <v>47</v>
      </c>
    </row>
    <row r="9" spans="1:39" s="1" customFormat="1" ht="12.75">
      <c r="A9" s="13" t="s">
        <v>108</v>
      </c>
      <c r="B9" s="11"/>
      <c r="C9" s="10"/>
      <c r="D9" s="12"/>
      <c r="E9" s="52">
        <f t="shared" si="0"/>
        <v>53</v>
      </c>
      <c r="F9" s="53">
        <f t="shared" si="1"/>
        <v>1</v>
      </c>
      <c r="G9" s="54">
        <f t="shared" si="2"/>
        <v>10</v>
      </c>
      <c r="H9" s="60">
        <f t="shared" si="3"/>
        <v>367.01</v>
      </c>
      <c r="I9" s="38">
        <v>57.29</v>
      </c>
      <c r="J9" s="39">
        <v>3</v>
      </c>
      <c r="K9" s="40">
        <v>0</v>
      </c>
      <c r="L9" s="40">
        <v>0</v>
      </c>
      <c r="M9" s="55">
        <f t="shared" si="4"/>
        <v>72.28999999999999</v>
      </c>
      <c r="N9" s="38">
        <v>64.68</v>
      </c>
      <c r="O9" s="39">
        <v>2</v>
      </c>
      <c r="P9" s="40">
        <v>0</v>
      </c>
      <c r="Q9" s="40">
        <v>0</v>
      </c>
      <c r="R9" s="55">
        <f t="shared" si="5"/>
        <v>74.68</v>
      </c>
      <c r="S9" s="38">
        <v>42.23</v>
      </c>
      <c r="T9" s="39">
        <v>2</v>
      </c>
      <c r="U9" s="40">
        <v>0</v>
      </c>
      <c r="V9" s="40">
        <v>0</v>
      </c>
      <c r="W9" s="55">
        <f t="shared" si="6"/>
        <v>52.23</v>
      </c>
      <c r="X9" s="38">
        <v>36.71</v>
      </c>
      <c r="Y9" s="39">
        <v>0</v>
      </c>
      <c r="Z9" s="40">
        <v>0</v>
      </c>
      <c r="AA9" s="40">
        <v>0</v>
      </c>
      <c r="AB9" s="55">
        <f t="shared" si="7"/>
        <v>36.71</v>
      </c>
      <c r="AC9" s="38">
        <v>52.72</v>
      </c>
      <c r="AD9" s="39">
        <v>1</v>
      </c>
      <c r="AE9" s="40">
        <v>0</v>
      </c>
      <c r="AF9" s="40">
        <v>0</v>
      </c>
      <c r="AG9" s="55">
        <f t="shared" si="8"/>
        <v>57.72</v>
      </c>
      <c r="AH9" s="38">
        <v>63.38</v>
      </c>
      <c r="AI9" s="39">
        <v>2</v>
      </c>
      <c r="AJ9" s="40">
        <v>0</v>
      </c>
      <c r="AK9" s="40">
        <v>0</v>
      </c>
      <c r="AL9" s="62">
        <f t="shared" si="9"/>
        <v>73.38</v>
      </c>
      <c r="AM9" s="64" t="s">
        <v>47</v>
      </c>
    </row>
    <row r="10" spans="1:39" s="1" customFormat="1" ht="12.75">
      <c r="A10" s="13" t="s">
        <v>103</v>
      </c>
      <c r="B10" s="11"/>
      <c r="C10" s="10"/>
      <c r="D10" s="12"/>
      <c r="E10" s="52">
        <f t="shared" si="0"/>
        <v>49</v>
      </c>
      <c r="F10" s="53">
        <f t="shared" si="1"/>
        <v>3</v>
      </c>
      <c r="G10" s="54">
        <f t="shared" si="2"/>
        <v>5</v>
      </c>
      <c r="H10" s="60">
        <f t="shared" si="3"/>
        <v>331.21000000000004</v>
      </c>
      <c r="I10" s="38">
        <v>46.56</v>
      </c>
      <c r="J10" s="39">
        <v>0</v>
      </c>
      <c r="K10" s="40">
        <v>0</v>
      </c>
      <c r="L10" s="40">
        <v>0</v>
      </c>
      <c r="M10" s="55">
        <f t="shared" si="4"/>
        <v>46.56</v>
      </c>
      <c r="N10" s="38">
        <v>48</v>
      </c>
      <c r="O10" s="39">
        <v>0</v>
      </c>
      <c r="P10" s="40">
        <v>1</v>
      </c>
      <c r="Q10" s="40">
        <v>0</v>
      </c>
      <c r="R10" s="55">
        <f t="shared" si="5"/>
        <v>58</v>
      </c>
      <c r="S10" s="38">
        <v>46.44</v>
      </c>
      <c r="T10" s="39">
        <v>1</v>
      </c>
      <c r="U10" s="40">
        <v>0</v>
      </c>
      <c r="V10" s="40">
        <v>0</v>
      </c>
      <c r="W10" s="55">
        <f t="shared" si="6"/>
        <v>51.44</v>
      </c>
      <c r="X10" s="38">
        <v>49</v>
      </c>
      <c r="Y10" s="39">
        <v>0</v>
      </c>
      <c r="Z10" s="40">
        <v>0</v>
      </c>
      <c r="AA10" s="40">
        <v>0</v>
      </c>
      <c r="AB10" s="55">
        <f t="shared" si="7"/>
        <v>49</v>
      </c>
      <c r="AC10" s="38">
        <v>58.05</v>
      </c>
      <c r="AD10" s="39">
        <v>3</v>
      </c>
      <c r="AE10" s="40">
        <v>1</v>
      </c>
      <c r="AF10" s="40">
        <v>0</v>
      </c>
      <c r="AG10" s="55">
        <f t="shared" si="8"/>
        <v>83.05</v>
      </c>
      <c r="AH10" s="38">
        <v>38.16</v>
      </c>
      <c r="AI10" s="39">
        <v>1</v>
      </c>
      <c r="AJ10" s="40">
        <v>0</v>
      </c>
      <c r="AK10" s="40">
        <v>0</v>
      </c>
      <c r="AL10" s="62">
        <f t="shared" si="9"/>
        <v>43.16</v>
      </c>
      <c r="AM10" s="64" t="s">
        <v>104</v>
      </c>
    </row>
    <row r="11" spans="1:39" s="1" customFormat="1" ht="12.75">
      <c r="A11" s="13" t="s">
        <v>39</v>
      </c>
      <c r="B11" s="11"/>
      <c r="C11" s="10"/>
      <c r="D11" s="12"/>
      <c r="E11" s="52">
        <f t="shared" si="0"/>
        <v>7</v>
      </c>
      <c r="F11" s="53">
        <f t="shared" si="1"/>
        <v>6</v>
      </c>
      <c r="G11" s="54">
        <f t="shared" si="2"/>
        <v>0</v>
      </c>
      <c r="H11" s="60">
        <f t="shared" si="3"/>
        <v>161.31</v>
      </c>
      <c r="I11" s="38">
        <v>33.35</v>
      </c>
      <c r="J11" s="39">
        <v>0</v>
      </c>
      <c r="K11" s="40">
        <v>0</v>
      </c>
      <c r="L11" s="40">
        <v>0</v>
      </c>
      <c r="M11" s="55">
        <f t="shared" si="4"/>
        <v>33.35</v>
      </c>
      <c r="N11" s="38">
        <v>24.56</v>
      </c>
      <c r="O11" s="39">
        <v>0</v>
      </c>
      <c r="P11" s="40">
        <v>0</v>
      </c>
      <c r="Q11" s="40">
        <v>0</v>
      </c>
      <c r="R11" s="55">
        <f t="shared" si="5"/>
        <v>24.56</v>
      </c>
      <c r="S11" s="38">
        <v>24.07</v>
      </c>
      <c r="T11" s="39">
        <v>0</v>
      </c>
      <c r="U11" s="40">
        <v>0</v>
      </c>
      <c r="V11" s="40">
        <v>0</v>
      </c>
      <c r="W11" s="55">
        <f t="shared" si="6"/>
        <v>24.07</v>
      </c>
      <c r="X11" s="38">
        <v>22.11</v>
      </c>
      <c r="Y11" s="39">
        <v>0</v>
      </c>
      <c r="Z11" s="40">
        <v>0</v>
      </c>
      <c r="AA11" s="40">
        <v>0</v>
      </c>
      <c r="AB11" s="55">
        <f t="shared" si="7"/>
        <v>22.11</v>
      </c>
      <c r="AC11" s="38">
        <v>24.85</v>
      </c>
      <c r="AD11" s="39">
        <v>0</v>
      </c>
      <c r="AE11" s="40">
        <v>0</v>
      </c>
      <c r="AF11" s="40">
        <v>0</v>
      </c>
      <c r="AG11" s="55">
        <f t="shared" si="8"/>
        <v>24.85</v>
      </c>
      <c r="AH11" s="38">
        <v>32.37</v>
      </c>
      <c r="AI11" s="39">
        <v>0</v>
      </c>
      <c r="AJ11" s="40">
        <v>0</v>
      </c>
      <c r="AK11" s="40">
        <v>0</v>
      </c>
      <c r="AL11" s="62">
        <f t="shared" si="9"/>
        <v>32.37</v>
      </c>
      <c r="AM11" s="64" t="s">
        <v>51</v>
      </c>
    </row>
    <row r="12" spans="1:39" s="1" customFormat="1" ht="12.75">
      <c r="A12" s="13" t="s">
        <v>120</v>
      </c>
      <c r="B12" s="11"/>
      <c r="C12" s="10"/>
      <c r="D12" s="12"/>
      <c r="E12" s="52">
        <f t="shared" si="0"/>
        <v>20</v>
      </c>
      <c r="F12" s="53">
        <f t="shared" si="1"/>
        <v>0</v>
      </c>
      <c r="G12" s="54">
        <f t="shared" si="2"/>
        <v>11</v>
      </c>
      <c r="H12" s="60">
        <f t="shared" si="3"/>
        <v>206.40000000000003</v>
      </c>
      <c r="I12" s="38">
        <v>26.81</v>
      </c>
      <c r="J12" s="39">
        <v>2</v>
      </c>
      <c r="K12" s="40">
        <v>0</v>
      </c>
      <c r="L12" s="40">
        <v>0</v>
      </c>
      <c r="M12" s="55">
        <f t="shared" si="4"/>
        <v>36.81</v>
      </c>
      <c r="N12" s="38">
        <v>20.23</v>
      </c>
      <c r="O12" s="39">
        <v>3</v>
      </c>
      <c r="P12" s="40">
        <v>0</v>
      </c>
      <c r="Q12" s="40">
        <v>0</v>
      </c>
      <c r="R12" s="55">
        <f t="shared" si="5"/>
        <v>35.230000000000004</v>
      </c>
      <c r="S12" s="38">
        <v>23.92</v>
      </c>
      <c r="T12" s="39">
        <v>2</v>
      </c>
      <c r="U12" s="40">
        <v>0</v>
      </c>
      <c r="V12" s="40">
        <v>0</v>
      </c>
      <c r="W12" s="55">
        <f t="shared" si="6"/>
        <v>33.92</v>
      </c>
      <c r="X12" s="38">
        <v>24.95</v>
      </c>
      <c r="Y12" s="39">
        <v>1</v>
      </c>
      <c r="Z12" s="40">
        <v>1</v>
      </c>
      <c r="AA12" s="40">
        <v>0</v>
      </c>
      <c r="AB12" s="55">
        <f t="shared" si="7"/>
        <v>39.95</v>
      </c>
      <c r="AC12" s="38">
        <v>20.26</v>
      </c>
      <c r="AD12" s="39">
        <v>1</v>
      </c>
      <c r="AE12" s="40">
        <v>0</v>
      </c>
      <c r="AF12" s="40">
        <v>0</v>
      </c>
      <c r="AG12" s="55">
        <f t="shared" si="8"/>
        <v>25.26</v>
      </c>
      <c r="AH12" s="38">
        <v>25.23</v>
      </c>
      <c r="AI12" s="39">
        <v>2</v>
      </c>
      <c r="AJ12" s="40">
        <v>0</v>
      </c>
      <c r="AK12" s="40">
        <v>0</v>
      </c>
      <c r="AL12" s="62">
        <f t="shared" si="9"/>
        <v>35.230000000000004</v>
      </c>
      <c r="AM12" s="64" t="s">
        <v>51</v>
      </c>
    </row>
    <row r="13" spans="1:39" s="1" customFormat="1" ht="12.75">
      <c r="A13" s="96" t="s">
        <v>43</v>
      </c>
      <c r="B13" s="11"/>
      <c r="C13" s="10"/>
      <c r="D13" s="12"/>
      <c r="E13" s="52">
        <f t="shared" si="0"/>
        <v>52</v>
      </c>
      <c r="F13" s="53">
        <f t="shared" si="1"/>
        <v>2</v>
      </c>
      <c r="G13" s="54">
        <f t="shared" si="2"/>
        <v>4</v>
      </c>
      <c r="H13" s="60">
        <f t="shared" si="3"/>
        <v>360.77</v>
      </c>
      <c r="I13" s="38">
        <v>64.08</v>
      </c>
      <c r="J13" s="39">
        <v>0</v>
      </c>
      <c r="K13" s="40">
        <v>0</v>
      </c>
      <c r="L13" s="40">
        <v>0</v>
      </c>
      <c r="M13" s="55">
        <f t="shared" si="4"/>
        <v>64.08</v>
      </c>
      <c r="N13" s="38">
        <v>53.65</v>
      </c>
      <c r="O13" s="39">
        <v>1</v>
      </c>
      <c r="P13" s="40">
        <v>0</v>
      </c>
      <c r="Q13" s="40">
        <v>0</v>
      </c>
      <c r="R13" s="55">
        <f t="shared" si="5"/>
        <v>58.65</v>
      </c>
      <c r="S13" s="38">
        <v>51.86</v>
      </c>
      <c r="T13" s="39">
        <v>1</v>
      </c>
      <c r="U13" s="40">
        <v>0</v>
      </c>
      <c r="V13" s="40">
        <v>0</v>
      </c>
      <c r="W13" s="55">
        <f t="shared" si="6"/>
        <v>56.86</v>
      </c>
      <c r="X13" s="38">
        <v>45.94</v>
      </c>
      <c r="Y13" s="39">
        <v>0</v>
      </c>
      <c r="Z13" s="40">
        <v>0</v>
      </c>
      <c r="AA13" s="40">
        <v>0</v>
      </c>
      <c r="AB13" s="55">
        <f t="shared" si="7"/>
        <v>45.94</v>
      </c>
      <c r="AC13" s="38">
        <v>51.13</v>
      </c>
      <c r="AD13" s="39">
        <v>1</v>
      </c>
      <c r="AE13" s="40">
        <v>0</v>
      </c>
      <c r="AF13" s="40">
        <v>0</v>
      </c>
      <c r="AG13" s="55">
        <f t="shared" si="8"/>
        <v>56.13</v>
      </c>
      <c r="AH13" s="38">
        <v>64.11</v>
      </c>
      <c r="AI13" s="39">
        <v>1</v>
      </c>
      <c r="AJ13" s="40">
        <v>1</v>
      </c>
      <c r="AK13" s="40">
        <v>0</v>
      </c>
      <c r="AL13" s="62">
        <f t="shared" si="9"/>
        <v>79.11</v>
      </c>
      <c r="AM13" s="64" t="s">
        <v>51</v>
      </c>
    </row>
    <row r="14" spans="1:39" s="1" customFormat="1" ht="12.75">
      <c r="A14" s="93" t="s">
        <v>82</v>
      </c>
      <c r="B14" s="11"/>
      <c r="C14" s="10"/>
      <c r="D14" s="12"/>
      <c r="E14" s="52">
        <f t="shared" si="0"/>
        <v>61</v>
      </c>
      <c r="F14" s="53">
        <f t="shared" si="1"/>
        <v>0</v>
      </c>
      <c r="G14" s="54">
        <f t="shared" si="2"/>
        <v>10</v>
      </c>
      <c r="H14" s="60">
        <f t="shared" si="3"/>
        <v>424.46999999999997</v>
      </c>
      <c r="I14" s="38">
        <v>81.25</v>
      </c>
      <c r="J14" s="39">
        <v>2</v>
      </c>
      <c r="K14" s="40">
        <v>1</v>
      </c>
      <c r="L14" s="40">
        <v>0</v>
      </c>
      <c r="M14" s="55">
        <f t="shared" si="4"/>
        <v>101.25</v>
      </c>
      <c r="N14" s="38">
        <v>53.88</v>
      </c>
      <c r="O14" s="39">
        <v>1</v>
      </c>
      <c r="P14" s="40">
        <v>1</v>
      </c>
      <c r="Q14" s="40">
        <v>0</v>
      </c>
      <c r="R14" s="55">
        <f t="shared" si="5"/>
        <v>68.88</v>
      </c>
      <c r="S14" s="38">
        <v>51.01</v>
      </c>
      <c r="T14" s="39">
        <v>1</v>
      </c>
      <c r="U14" s="40">
        <v>0</v>
      </c>
      <c r="V14" s="40">
        <v>0</v>
      </c>
      <c r="W14" s="55">
        <f t="shared" si="6"/>
        <v>56.01</v>
      </c>
      <c r="X14" s="38">
        <v>48.14</v>
      </c>
      <c r="Y14" s="39">
        <v>1</v>
      </c>
      <c r="Z14" s="40">
        <v>0</v>
      </c>
      <c r="AA14" s="40">
        <v>0</v>
      </c>
      <c r="AB14" s="55">
        <f t="shared" si="7"/>
        <v>53.14</v>
      </c>
      <c r="AC14" s="38">
        <v>51.26</v>
      </c>
      <c r="AD14" s="39">
        <v>1</v>
      </c>
      <c r="AE14" s="40">
        <v>0</v>
      </c>
      <c r="AF14" s="40">
        <v>0</v>
      </c>
      <c r="AG14" s="55">
        <f t="shared" si="8"/>
        <v>56.26</v>
      </c>
      <c r="AH14" s="38">
        <v>68.93</v>
      </c>
      <c r="AI14" s="39">
        <v>4</v>
      </c>
      <c r="AJ14" s="40">
        <v>0</v>
      </c>
      <c r="AK14" s="40">
        <v>0</v>
      </c>
      <c r="AL14" s="62">
        <f t="shared" si="9"/>
        <v>88.93</v>
      </c>
      <c r="AM14" s="64" t="s">
        <v>92</v>
      </c>
    </row>
    <row r="15" spans="1:39" s="1" customFormat="1" ht="12.75">
      <c r="A15" s="13" t="s">
        <v>77</v>
      </c>
      <c r="B15" s="11"/>
      <c r="C15" s="10"/>
      <c r="D15" s="12"/>
      <c r="E15" s="52">
        <f t="shared" si="0"/>
        <v>18</v>
      </c>
      <c r="F15" s="53">
        <f t="shared" si="1"/>
        <v>1</v>
      </c>
      <c r="G15" s="54">
        <f t="shared" si="2"/>
        <v>8</v>
      </c>
      <c r="H15" s="60">
        <f t="shared" si="3"/>
        <v>205.09</v>
      </c>
      <c r="I15" s="38">
        <v>30.14</v>
      </c>
      <c r="J15" s="39">
        <v>0</v>
      </c>
      <c r="K15" s="40">
        <v>0</v>
      </c>
      <c r="L15" s="40">
        <v>0</v>
      </c>
      <c r="M15" s="55">
        <f t="shared" si="4"/>
        <v>30.14</v>
      </c>
      <c r="N15" s="38">
        <v>24.88</v>
      </c>
      <c r="O15" s="39">
        <v>2</v>
      </c>
      <c r="P15" s="40">
        <v>0</v>
      </c>
      <c r="Q15" s="40">
        <v>0</v>
      </c>
      <c r="R15" s="55">
        <f t="shared" si="5"/>
        <v>34.879999999999995</v>
      </c>
      <c r="S15" s="38">
        <v>27.29</v>
      </c>
      <c r="T15" s="39">
        <v>2</v>
      </c>
      <c r="U15" s="40">
        <v>0</v>
      </c>
      <c r="V15" s="40">
        <v>0</v>
      </c>
      <c r="W15" s="55">
        <f t="shared" si="6"/>
        <v>37.29</v>
      </c>
      <c r="X15" s="38">
        <v>24.16</v>
      </c>
      <c r="Y15" s="39">
        <v>1</v>
      </c>
      <c r="Z15" s="40">
        <v>0</v>
      </c>
      <c r="AA15" s="40">
        <v>0</v>
      </c>
      <c r="AB15" s="55">
        <f t="shared" si="7"/>
        <v>29.16</v>
      </c>
      <c r="AC15" s="38">
        <v>24.5</v>
      </c>
      <c r="AD15" s="39">
        <v>1</v>
      </c>
      <c r="AE15" s="40">
        <v>0</v>
      </c>
      <c r="AF15" s="40">
        <v>0</v>
      </c>
      <c r="AG15" s="55">
        <f t="shared" si="8"/>
        <v>29.5</v>
      </c>
      <c r="AH15" s="38">
        <v>34.12</v>
      </c>
      <c r="AI15" s="39">
        <v>2</v>
      </c>
      <c r="AJ15" s="40">
        <v>0</v>
      </c>
      <c r="AK15" s="40">
        <v>0</v>
      </c>
      <c r="AL15" s="62">
        <f t="shared" si="9"/>
        <v>44.12</v>
      </c>
      <c r="AM15" s="64" t="s">
        <v>89</v>
      </c>
    </row>
    <row r="16" spans="1:39" s="1" customFormat="1" ht="12.75">
      <c r="A16" s="13" t="s">
        <v>125</v>
      </c>
      <c r="B16" s="11"/>
      <c r="C16" s="10"/>
      <c r="D16" s="12"/>
      <c r="E16" s="52">
        <f t="shared" si="0"/>
        <v>25</v>
      </c>
      <c r="F16" s="53">
        <f t="shared" si="1"/>
        <v>4</v>
      </c>
      <c r="G16" s="54">
        <f t="shared" si="2"/>
        <v>3</v>
      </c>
      <c r="H16" s="60">
        <f t="shared" si="3"/>
        <v>222.06</v>
      </c>
      <c r="I16" s="38">
        <v>38.55</v>
      </c>
      <c r="J16" s="39">
        <v>0</v>
      </c>
      <c r="K16" s="40">
        <v>0</v>
      </c>
      <c r="L16" s="40">
        <v>0</v>
      </c>
      <c r="M16" s="55">
        <f t="shared" si="4"/>
        <v>38.55</v>
      </c>
      <c r="N16" s="38">
        <v>33.57</v>
      </c>
      <c r="O16" s="39">
        <v>0</v>
      </c>
      <c r="P16" s="40">
        <v>0</v>
      </c>
      <c r="Q16" s="40">
        <v>0</v>
      </c>
      <c r="R16" s="55">
        <f t="shared" si="5"/>
        <v>33.57</v>
      </c>
      <c r="S16" s="38">
        <v>32.58</v>
      </c>
      <c r="T16" s="39">
        <v>1</v>
      </c>
      <c r="U16" s="40">
        <v>0</v>
      </c>
      <c r="V16" s="40">
        <v>0</v>
      </c>
      <c r="W16" s="55">
        <f t="shared" si="6"/>
        <v>37.58</v>
      </c>
      <c r="X16" s="38">
        <v>28.86</v>
      </c>
      <c r="Y16" s="39">
        <v>0</v>
      </c>
      <c r="Z16" s="40">
        <v>0</v>
      </c>
      <c r="AA16" s="40">
        <v>0</v>
      </c>
      <c r="AB16" s="55">
        <f t="shared" si="7"/>
        <v>28.86</v>
      </c>
      <c r="AC16" s="38">
        <v>35.8</v>
      </c>
      <c r="AD16" s="39">
        <v>2</v>
      </c>
      <c r="AE16" s="40">
        <v>0</v>
      </c>
      <c r="AF16" s="40">
        <v>0</v>
      </c>
      <c r="AG16" s="55">
        <f t="shared" si="8"/>
        <v>45.8</v>
      </c>
      <c r="AH16" s="38">
        <v>37.7</v>
      </c>
      <c r="AI16" s="39">
        <v>0</v>
      </c>
      <c r="AJ16" s="40">
        <v>0</v>
      </c>
      <c r="AK16" s="40">
        <v>0</v>
      </c>
      <c r="AL16" s="62">
        <f t="shared" si="9"/>
        <v>37.7</v>
      </c>
      <c r="AM16" s="64" t="s">
        <v>89</v>
      </c>
    </row>
    <row r="17" spans="1:39" s="1" customFormat="1" ht="12.75">
      <c r="A17" s="13" t="s">
        <v>98</v>
      </c>
      <c r="B17" s="11"/>
      <c r="C17" s="10"/>
      <c r="D17" s="12"/>
      <c r="E17" s="52">
        <f t="shared" si="0"/>
        <v>39</v>
      </c>
      <c r="F17" s="53">
        <f t="shared" si="1"/>
        <v>2</v>
      </c>
      <c r="G17" s="54">
        <f t="shared" si="2"/>
        <v>8</v>
      </c>
      <c r="H17" s="60">
        <f t="shared" si="3"/>
        <v>271.13</v>
      </c>
      <c r="I17" s="38">
        <v>46.83</v>
      </c>
      <c r="J17" s="39">
        <v>2</v>
      </c>
      <c r="K17" s="40">
        <v>0</v>
      </c>
      <c r="L17" s="40">
        <v>0</v>
      </c>
      <c r="M17" s="55">
        <f t="shared" si="4"/>
        <v>56.83</v>
      </c>
      <c r="N17" s="38">
        <v>32.91</v>
      </c>
      <c r="O17" s="39">
        <v>3</v>
      </c>
      <c r="P17" s="40">
        <v>0</v>
      </c>
      <c r="Q17" s="40">
        <v>0</v>
      </c>
      <c r="R17" s="55">
        <f t="shared" si="5"/>
        <v>47.91</v>
      </c>
      <c r="S17" s="38">
        <v>30.28</v>
      </c>
      <c r="T17" s="39">
        <v>0</v>
      </c>
      <c r="U17" s="40">
        <v>0</v>
      </c>
      <c r="V17" s="40">
        <v>0</v>
      </c>
      <c r="W17" s="55">
        <f t="shared" si="6"/>
        <v>30.28</v>
      </c>
      <c r="X17" s="38">
        <v>26.09</v>
      </c>
      <c r="Y17" s="39">
        <v>2</v>
      </c>
      <c r="Z17" s="40">
        <v>0</v>
      </c>
      <c r="AA17" s="40">
        <v>0</v>
      </c>
      <c r="AB17" s="55">
        <f t="shared" si="7"/>
        <v>36.09</v>
      </c>
      <c r="AC17" s="38">
        <v>32.27</v>
      </c>
      <c r="AD17" s="39">
        <v>1</v>
      </c>
      <c r="AE17" s="95">
        <v>0</v>
      </c>
      <c r="AF17" s="40">
        <v>0</v>
      </c>
      <c r="AG17" s="55">
        <f t="shared" si="8"/>
        <v>37.27</v>
      </c>
      <c r="AH17" s="38">
        <v>52.75</v>
      </c>
      <c r="AI17" s="39">
        <v>0</v>
      </c>
      <c r="AJ17" s="40">
        <v>1</v>
      </c>
      <c r="AK17" s="40">
        <v>0</v>
      </c>
      <c r="AL17" s="62">
        <f t="shared" si="9"/>
        <v>62.75</v>
      </c>
      <c r="AM17" s="64" t="s">
        <v>89</v>
      </c>
    </row>
    <row r="18" spans="1:39" s="1" customFormat="1" ht="12.75">
      <c r="A18" s="13" t="s">
        <v>65</v>
      </c>
      <c r="B18" s="11"/>
      <c r="C18" s="10"/>
      <c r="D18" s="12"/>
      <c r="E18" s="52">
        <f t="shared" si="0"/>
        <v>26</v>
      </c>
      <c r="F18" s="53">
        <f t="shared" si="1"/>
        <v>2</v>
      </c>
      <c r="G18" s="54">
        <f t="shared" si="2"/>
        <v>6</v>
      </c>
      <c r="H18" s="60">
        <f t="shared" si="3"/>
        <v>223.61</v>
      </c>
      <c r="I18" s="38">
        <v>40.66</v>
      </c>
      <c r="J18" s="39">
        <v>2</v>
      </c>
      <c r="K18" s="40">
        <v>0</v>
      </c>
      <c r="L18" s="40">
        <v>0</v>
      </c>
      <c r="M18" s="55">
        <f t="shared" si="4"/>
        <v>50.66</v>
      </c>
      <c r="N18" s="38">
        <v>27.04</v>
      </c>
      <c r="O18" s="39">
        <v>0</v>
      </c>
      <c r="P18" s="40">
        <v>0</v>
      </c>
      <c r="Q18" s="40">
        <v>0</v>
      </c>
      <c r="R18" s="55">
        <f t="shared" si="5"/>
        <v>27.04</v>
      </c>
      <c r="S18" s="38">
        <v>29.21</v>
      </c>
      <c r="T18" s="39">
        <v>2</v>
      </c>
      <c r="U18" s="40">
        <v>0</v>
      </c>
      <c r="V18" s="40">
        <v>0</v>
      </c>
      <c r="W18" s="55">
        <f t="shared" si="6"/>
        <v>39.21</v>
      </c>
      <c r="X18" s="38">
        <v>27.77</v>
      </c>
      <c r="Y18" s="39">
        <v>1</v>
      </c>
      <c r="Z18" s="40">
        <v>0</v>
      </c>
      <c r="AA18" s="40">
        <v>0</v>
      </c>
      <c r="AB18" s="55">
        <f t="shared" si="7"/>
        <v>32.769999999999996</v>
      </c>
      <c r="AC18" s="38">
        <v>26.19</v>
      </c>
      <c r="AD18" s="39">
        <v>0</v>
      </c>
      <c r="AE18" s="40">
        <v>0</v>
      </c>
      <c r="AF18" s="40">
        <v>0</v>
      </c>
      <c r="AG18" s="55">
        <f t="shared" si="8"/>
        <v>26.19</v>
      </c>
      <c r="AH18" s="38">
        <v>32.74</v>
      </c>
      <c r="AI18" s="39">
        <v>1</v>
      </c>
      <c r="AJ18" s="40">
        <v>1</v>
      </c>
      <c r="AK18" s="40">
        <v>0</v>
      </c>
      <c r="AL18" s="62">
        <f t="shared" si="9"/>
        <v>47.74</v>
      </c>
      <c r="AM18" s="64" t="s">
        <v>44</v>
      </c>
    </row>
    <row r="19" spans="1:39" s="1" customFormat="1" ht="12.75">
      <c r="A19" s="13" t="s">
        <v>32</v>
      </c>
      <c r="B19" s="11"/>
      <c r="C19" s="10"/>
      <c r="D19" s="12"/>
      <c r="E19" s="52">
        <f t="shared" si="0"/>
        <v>29</v>
      </c>
      <c r="F19" s="53">
        <f t="shared" si="1"/>
        <v>1</v>
      </c>
      <c r="G19" s="54">
        <f t="shared" si="2"/>
        <v>13</v>
      </c>
      <c r="H19" s="60">
        <f t="shared" si="3"/>
        <v>239.98999999999998</v>
      </c>
      <c r="I19" s="38">
        <v>35.59</v>
      </c>
      <c r="J19" s="39">
        <v>1</v>
      </c>
      <c r="K19" s="40">
        <v>0</v>
      </c>
      <c r="L19" s="40">
        <v>0</v>
      </c>
      <c r="M19" s="55">
        <f t="shared" si="4"/>
        <v>40.59</v>
      </c>
      <c r="N19" s="38">
        <v>31.17</v>
      </c>
      <c r="O19" s="39">
        <v>3</v>
      </c>
      <c r="P19" s="40">
        <v>0</v>
      </c>
      <c r="Q19" s="40">
        <v>0</v>
      </c>
      <c r="R19" s="55">
        <f t="shared" si="5"/>
        <v>46.17</v>
      </c>
      <c r="S19" s="38">
        <v>28.31</v>
      </c>
      <c r="T19" s="39">
        <v>3</v>
      </c>
      <c r="U19" s="40">
        <v>0</v>
      </c>
      <c r="V19" s="40">
        <v>0</v>
      </c>
      <c r="W19" s="55">
        <f t="shared" si="6"/>
        <v>43.31</v>
      </c>
      <c r="X19" s="38">
        <v>24.5</v>
      </c>
      <c r="Y19" s="39">
        <v>0</v>
      </c>
      <c r="Z19" s="40">
        <v>0</v>
      </c>
      <c r="AA19" s="40">
        <v>0</v>
      </c>
      <c r="AB19" s="55">
        <f t="shared" si="7"/>
        <v>24.5</v>
      </c>
      <c r="AC19" s="38">
        <v>26.32</v>
      </c>
      <c r="AD19" s="39">
        <v>3</v>
      </c>
      <c r="AE19" s="40">
        <v>0</v>
      </c>
      <c r="AF19" s="40">
        <v>0</v>
      </c>
      <c r="AG19" s="55">
        <f t="shared" si="8"/>
        <v>41.32</v>
      </c>
      <c r="AH19" s="38">
        <v>29.1</v>
      </c>
      <c r="AI19" s="39">
        <v>3</v>
      </c>
      <c r="AJ19" s="40">
        <v>0</v>
      </c>
      <c r="AK19" s="40">
        <v>0</v>
      </c>
      <c r="AL19" s="62">
        <f t="shared" si="9"/>
        <v>44.1</v>
      </c>
      <c r="AM19" s="64" t="s">
        <v>44</v>
      </c>
    </row>
    <row r="20" spans="1:39" s="1" customFormat="1" ht="12.75">
      <c r="A20" s="13" t="s">
        <v>99</v>
      </c>
      <c r="B20" s="11"/>
      <c r="C20" s="10"/>
      <c r="D20" s="12"/>
      <c r="E20" s="52">
        <f t="shared" si="0"/>
        <v>37</v>
      </c>
      <c r="F20" s="53">
        <f t="shared" si="1"/>
        <v>1</v>
      </c>
      <c r="G20" s="54">
        <f t="shared" si="2"/>
        <v>7</v>
      </c>
      <c r="H20" s="60">
        <f t="shared" si="3"/>
        <v>261.20000000000005</v>
      </c>
      <c r="I20" s="38">
        <v>49.32</v>
      </c>
      <c r="J20" s="39">
        <v>1</v>
      </c>
      <c r="K20" s="40">
        <v>0</v>
      </c>
      <c r="L20" s="40">
        <v>0</v>
      </c>
      <c r="M20" s="55">
        <f t="shared" si="4"/>
        <v>54.32</v>
      </c>
      <c r="N20" s="38">
        <v>32.54</v>
      </c>
      <c r="O20" s="39">
        <v>2</v>
      </c>
      <c r="P20" s="40">
        <v>0</v>
      </c>
      <c r="Q20" s="40">
        <v>0</v>
      </c>
      <c r="R20" s="55">
        <f t="shared" si="5"/>
        <v>42.54</v>
      </c>
      <c r="S20" s="38">
        <v>31.62</v>
      </c>
      <c r="T20" s="39">
        <v>1</v>
      </c>
      <c r="U20" s="40">
        <v>0</v>
      </c>
      <c r="V20" s="40">
        <v>0</v>
      </c>
      <c r="W20" s="55">
        <f t="shared" si="6"/>
        <v>36.620000000000005</v>
      </c>
      <c r="X20" s="38">
        <v>28.66</v>
      </c>
      <c r="Y20" s="39">
        <v>1</v>
      </c>
      <c r="Z20" s="40">
        <v>0</v>
      </c>
      <c r="AA20" s="40">
        <v>0</v>
      </c>
      <c r="AB20" s="55">
        <f t="shared" si="7"/>
        <v>33.66</v>
      </c>
      <c r="AC20" s="38">
        <v>36.7</v>
      </c>
      <c r="AD20" s="39">
        <v>2</v>
      </c>
      <c r="AE20" s="40">
        <v>0</v>
      </c>
      <c r="AF20" s="40">
        <v>0</v>
      </c>
      <c r="AG20" s="55">
        <f t="shared" si="8"/>
        <v>46.7</v>
      </c>
      <c r="AH20" s="38">
        <v>47.36</v>
      </c>
      <c r="AI20" s="39">
        <v>0</v>
      </c>
      <c r="AJ20" s="40">
        <v>0</v>
      </c>
      <c r="AK20" s="40">
        <v>0</v>
      </c>
      <c r="AL20" s="62">
        <f t="shared" si="9"/>
        <v>47.36</v>
      </c>
      <c r="AM20" s="64" t="s">
        <v>44</v>
      </c>
    </row>
    <row r="21" spans="1:39" s="1" customFormat="1" ht="12.75">
      <c r="A21" s="13" t="s">
        <v>30</v>
      </c>
      <c r="B21" s="11"/>
      <c r="C21" s="10"/>
      <c r="D21" s="12"/>
      <c r="E21" s="52">
        <f t="shared" si="0"/>
        <v>45</v>
      </c>
      <c r="F21" s="53">
        <f t="shared" si="1"/>
        <v>3</v>
      </c>
      <c r="G21" s="54">
        <f t="shared" si="2"/>
        <v>6</v>
      </c>
      <c r="H21" s="60">
        <f t="shared" si="3"/>
        <v>303.66</v>
      </c>
      <c r="I21" s="38">
        <v>56.19</v>
      </c>
      <c r="J21" s="39">
        <v>2</v>
      </c>
      <c r="K21" s="40">
        <v>0</v>
      </c>
      <c r="L21" s="40">
        <v>0</v>
      </c>
      <c r="M21" s="55">
        <f t="shared" si="4"/>
        <v>66.19</v>
      </c>
      <c r="N21" s="38">
        <v>45.39</v>
      </c>
      <c r="O21" s="39">
        <v>0</v>
      </c>
      <c r="P21" s="40">
        <v>0</v>
      </c>
      <c r="Q21" s="40">
        <v>0</v>
      </c>
      <c r="R21" s="55">
        <f t="shared" si="5"/>
        <v>45.39</v>
      </c>
      <c r="S21" s="38">
        <v>37.34</v>
      </c>
      <c r="T21" s="39">
        <v>1</v>
      </c>
      <c r="U21" s="40">
        <v>0</v>
      </c>
      <c r="V21" s="40">
        <v>0</v>
      </c>
      <c r="W21" s="55">
        <f t="shared" si="6"/>
        <v>42.34</v>
      </c>
      <c r="X21" s="38">
        <v>36.03</v>
      </c>
      <c r="Y21" s="39">
        <v>0</v>
      </c>
      <c r="Z21" s="40">
        <v>0</v>
      </c>
      <c r="AA21" s="40">
        <v>0</v>
      </c>
      <c r="AB21" s="55">
        <f t="shared" si="7"/>
        <v>36.03</v>
      </c>
      <c r="AC21" s="38">
        <v>44.83</v>
      </c>
      <c r="AD21" s="39">
        <v>3</v>
      </c>
      <c r="AE21" s="40">
        <v>0</v>
      </c>
      <c r="AF21" s="40">
        <v>0</v>
      </c>
      <c r="AG21" s="55">
        <f t="shared" si="8"/>
        <v>59.83</v>
      </c>
      <c r="AH21" s="38">
        <v>53.88</v>
      </c>
      <c r="AI21" s="39">
        <v>0</v>
      </c>
      <c r="AJ21" s="40">
        <v>0</v>
      </c>
      <c r="AK21" s="40">
        <v>0</v>
      </c>
      <c r="AL21" s="62">
        <f t="shared" si="9"/>
        <v>53.88</v>
      </c>
      <c r="AM21" s="64" t="s">
        <v>44</v>
      </c>
    </row>
    <row r="22" spans="1:39" s="1" customFormat="1" ht="12.75">
      <c r="A22" s="13" t="s">
        <v>34</v>
      </c>
      <c r="B22" s="11"/>
      <c r="C22" s="10"/>
      <c r="D22" s="12"/>
      <c r="E22" s="52">
        <f t="shared" si="0"/>
        <v>59</v>
      </c>
      <c r="F22" s="53">
        <f t="shared" si="1"/>
        <v>6</v>
      </c>
      <c r="G22" s="54">
        <f t="shared" si="2"/>
        <v>0</v>
      </c>
      <c r="H22" s="60">
        <f t="shared" si="3"/>
        <v>408.74</v>
      </c>
      <c r="I22" s="38">
        <v>80.26</v>
      </c>
      <c r="J22" s="39">
        <v>0</v>
      </c>
      <c r="K22" s="40">
        <v>0</v>
      </c>
      <c r="L22" s="40">
        <v>0</v>
      </c>
      <c r="M22" s="55">
        <f t="shared" si="4"/>
        <v>80.26</v>
      </c>
      <c r="N22" s="38">
        <v>71.21</v>
      </c>
      <c r="O22" s="39">
        <v>0</v>
      </c>
      <c r="P22" s="40">
        <v>0</v>
      </c>
      <c r="Q22" s="40">
        <v>0</v>
      </c>
      <c r="R22" s="55">
        <f t="shared" si="5"/>
        <v>71.21</v>
      </c>
      <c r="S22" s="38">
        <v>56.7</v>
      </c>
      <c r="T22" s="39">
        <v>0</v>
      </c>
      <c r="U22" s="40">
        <v>0</v>
      </c>
      <c r="V22" s="40">
        <v>0</v>
      </c>
      <c r="W22" s="55">
        <f t="shared" si="6"/>
        <v>56.7</v>
      </c>
      <c r="X22" s="38">
        <v>56.02</v>
      </c>
      <c r="Y22" s="39">
        <v>0</v>
      </c>
      <c r="Z22" s="40">
        <v>0</v>
      </c>
      <c r="AA22" s="40">
        <v>0</v>
      </c>
      <c r="AB22" s="55">
        <f t="shared" si="7"/>
        <v>56.02</v>
      </c>
      <c r="AC22" s="38">
        <v>63.63</v>
      </c>
      <c r="AD22" s="39">
        <v>0</v>
      </c>
      <c r="AE22" s="40">
        <v>0</v>
      </c>
      <c r="AF22" s="40">
        <v>0</v>
      </c>
      <c r="AG22" s="55">
        <f t="shared" si="8"/>
        <v>63.63</v>
      </c>
      <c r="AH22" s="38">
        <v>80.92</v>
      </c>
      <c r="AI22" s="39">
        <v>0</v>
      </c>
      <c r="AJ22" s="40">
        <v>0</v>
      </c>
      <c r="AK22" s="40">
        <v>0</v>
      </c>
      <c r="AL22" s="62">
        <f t="shared" si="9"/>
        <v>80.92</v>
      </c>
      <c r="AM22" s="64" t="s">
        <v>44</v>
      </c>
    </row>
    <row r="23" spans="1:39" s="1" customFormat="1" ht="12.75">
      <c r="A23" s="13" t="s">
        <v>66</v>
      </c>
      <c r="B23" s="11"/>
      <c r="C23" s="10"/>
      <c r="D23" s="12"/>
      <c r="E23" s="52">
        <f t="shared" si="0"/>
        <v>54</v>
      </c>
      <c r="F23" s="53">
        <f t="shared" si="1"/>
        <v>3</v>
      </c>
      <c r="G23" s="54">
        <f t="shared" si="2"/>
        <v>5</v>
      </c>
      <c r="H23" s="60">
        <f t="shared" si="3"/>
        <v>369.75</v>
      </c>
      <c r="I23" s="38">
        <v>60.67</v>
      </c>
      <c r="J23" s="39">
        <v>0</v>
      </c>
      <c r="K23" s="40">
        <v>0</v>
      </c>
      <c r="L23" s="40">
        <v>0</v>
      </c>
      <c r="M23" s="55">
        <f t="shared" si="4"/>
        <v>60.67</v>
      </c>
      <c r="N23" s="38">
        <v>52.57</v>
      </c>
      <c r="O23" s="39">
        <v>1</v>
      </c>
      <c r="P23" s="40">
        <v>0</v>
      </c>
      <c r="Q23" s="40">
        <v>0</v>
      </c>
      <c r="R23" s="55">
        <f t="shared" si="5"/>
        <v>57.57</v>
      </c>
      <c r="S23" s="38">
        <v>48.16</v>
      </c>
      <c r="T23" s="39">
        <v>2</v>
      </c>
      <c r="U23" s="40">
        <v>0</v>
      </c>
      <c r="V23" s="40">
        <v>0</v>
      </c>
      <c r="W23" s="55">
        <f t="shared" si="6"/>
        <v>58.16</v>
      </c>
      <c r="X23" s="38">
        <v>67.65</v>
      </c>
      <c r="Y23" s="39">
        <v>2</v>
      </c>
      <c r="Z23" s="40">
        <v>0</v>
      </c>
      <c r="AA23" s="40">
        <v>0</v>
      </c>
      <c r="AB23" s="55">
        <f t="shared" si="7"/>
        <v>77.65</v>
      </c>
      <c r="AC23" s="38">
        <v>52.86</v>
      </c>
      <c r="AD23" s="39">
        <v>0</v>
      </c>
      <c r="AE23" s="40">
        <v>0</v>
      </c>
      <c r="AF23" s="40">
        <v>0</v>
      </c>
      <c r="AG23" s="55">
        <f t="shared" si="8"/>
        <v>52.86</v>
      </c>
      <c r="AH23" s="38">
        <v>62.84</v>
      </c>
      <c r="AI23" s="39">
        <v>0</v>
      </c>
      <c r="AJ23" s="40">
        <v>0</v>
      </c>
      <c r="AK23" s="40">
        <v>0</v>
      </c>
      <c r="AL23" s="62">
        <f t="shared" si="9"/>
        <v>62.84</v>
      </c>
      <c r="AM23" s="64" t="s">
        <v>74</v>
      </c>
    </row>
    <row r="24" spans="1:39" s="1" customFormat="1" ht="12.75">
      <c r="A24" s="13" t="s">
        <v>102</v>
      </c>
      <c r="B24" s="11"/>
      <c r="C24" s="10"/>
      <c r="D24" s="12"/>
      <c r="E24" s="52">
        <f t="shared" si="0"/>
        <v>15</v>
      </c>
      <c r="F24" s="53">
        <f t="shared" si="1"/>
        <v>6</v>
      </c>
      <c r="G24" s="54">
        <f t="shared" si="2"/>
        <v>0</v>
      </c>
      <c r="H24" s="60">
        <f t="shared" si="3"/>
        <v>196.33999999999997</v>
      </c>
      <c r="I24" s="38">
        <v>39.72</v>
      </c>
      <c r="J24" s="39">
        <v>0</v>
      </c>
      <c r="K24" s="40">
        <v>0</v>
      </c>
      <c r="L24" s="40">
        <v>0</v>
      </c>
      <c r="M24" s="55">
        <f t="shared" si="4"/>
        <v>39.72</v>
      </c>
      <c r="N24" s="38">
        <v>30.13</v>
      </c>
      <c r="O24" s="39">
        <v>0</v>
      </c>
      <c r="P24" s="40">
        <v>0</v>
      </c>
      <c r="Q24" s="40">
        <v>0</v>
      </c>
      <c r="R24" s="55">
        <f t="shared" si="5"/>
        <v>30.13</v>
      </c>
      <c r="S24" s="38">
        <v>32.11</v>
      </c>
      <c r="T24" s="39">
        <v>0</v>
      </c>
      <c r="U24" s="40">
        <v>0</v>
      </c>
      <c r="V24" s="40">
        <v>0</v>
      </c>
      <c r="W24" s="55">
        <f t="shared" si="6"/>
        <v>32.11</v>
      </c>
      <c r="X24" s="38">
        <v>25.66</v>
      </c>
      <c r="Y24" s="39">
        <v>0</v>
      </c>
      <c r="Z24" s="40">
        <v>0</v>
      </c>
      <c r="AA24" s="40">
        <v>0</v>
      </c>
      <c r="AB24" s="55">
        <f t="shared" si="7"/>
        <v>25.66</v>
      </c>
      <c r="AC24" s="38">
        <v>28.53</v>
      </c>
      <c r="AD24" s="39">
        <v>0</v>
      </c>
      <c r="AE24" s="40">
        <v>0</v>
      </c>
      <c r="AF24" s="40">
        <v>0</v>
      </c>
      <c r="AG24" s="55">
        <f t="shared" si="8"/>
        <v>28.53</v>
      </c>
      <c r="AH24" s="38">
        <v>40.19</v>
      </c>
      <c r="AI24" s="39">
        <v>0</v>
      </c>
      <c r="AJ24" s="40">
        <v>0</v>
      </c>
      <c r="AK24" s="40">
        <v>0</v>
      </c>
      <c r="AL24" s="62">
        <f t="shared" si="9"/>
        <v>40.19</v>
      </c>
      <c r="AM24" s="64" t="s">
        <v>54</v>
      </c>
    </row>
    <row r="25" spans="1:39" s="1" customFormat="1" ht="12.75">
      <c r="A25" s="13" t="s">
        <v>42</v>
      </c>
      <c r="B25" s="11"/>
      <c r="C25" s="10"/>
      <c r="D25" s="12"/>
      <c r="E25" s="52">
        <f t="shared" si="0"/>
        <v>23</v>
      </c>
      <c r="F25" s="53">
        <f t="shared" si="1"/>
        <v>4</v>
      </c>
      <c r="G25" s="54">
        <f t="shared" si="2"/>
        <v>3</v>
      </c>
      <c r="H25" s="60">
        <f t="shared" si="3"/>
        <v>214.48</v>
      </c>
      <c r="I25" s="38">
        <v>36.33</v>
      </c>
      <c r="J25" s="39">
        <v>0</v>
      </c>
      <c r="K25" s="40">
        <v>0</v>
      </c>
      <c r="L25" s="40">
        <v>0</v>
      </c>
      <c r="M25" s="55">
        <f t="shared" si="4"/>
        <v>36.33</v>
      </c>
      <c r="N25" s="38">
        <v>32.12</v>
      </c>
      <c r="O25" s="39">
        <v>2</v>
      </c>
      <c r="P25" s="40">
        <v>0</v>
      </c>
      <c r="Q25" s="40">
        <v>0</v>
      </c>
      <c r="R25" s="55">
        <f t="shared" si="5"/>
        <v>42.12</v>
      </c>
      <c r="S25" s="38">
        <v>34.5</v>
      </c>
      <c r="T25" s="39">
        <v>1</v>
      </c>
      <c r="U25" s="40">
        <v>0</v>
      </c>
      <c r="V25" s="40">
        <v>0</v>
      </c>
      <c r="W25" s="55">
        <f t="shared" si="6"/>
        <v>39.5</v>
      </c>
      <c r="X25" s="38">
        <v>27.95</v>
      </c>
      <c r="Y25" s="39">
        <v>0</v>
      </c>
      <c r="Z25" s="40">
        <v>0</v>
      </c>
      <c r="AA25" s="40">
        <v>0</v>
      </c>
      <c r="AB25" s="55">
        <f t="shared" si="7"/>
        <v>27.95</v>
      </c>
      <c r="AC25" s="38">
        <v>30.27</v>
      </c>
      <c r="AD25" s="39">
        <v>0</v>
      </c>
      <c r="AE25" s="40">
        <v>0</v>
      </c>
      <c r="AF25" s="40">
        <v>0</v>
      </c>
      <c r="AG25" s="55">
        <f t="shared" si="8"/>
        <v>30.27</v>
      </c>
      <c r="AH25" s="38">
        <v>38.31</v>
      </c>
      <c r="AI25" s="39">
        <v>0</v>
      </c>
      <c r="AJ25" s="40">
        <v>0</v>
      </c>
      <c r="AK25" s="40">
        <v>0</v>
      </c>
      <c r="AL25" s="62">
        <f t="shared" si="9"/>
        <v>38.31</v>
      </c>
      <c r="AM25" s="64" t="s">
        <v>54</v>
      </c>
    </row>
    <row r="26" spans="1:39" s="1" customFormat="1" ht="12.75">
      <c r="A26" s="13" t="s">
        <v>110</v>
      </c>
      <c r="B26" s="11"/>
      <c r="C26" s="10"/>
      <c r="D26" s="12"/>
      <c r="E26" s="52">
        <f t="shared" si="0"/>
        <v>30</v>
      </c>
      <c r="F26" s="53">
        <f t="shared" si="1"/>
        <v>3</v>
      </c>
      <c r="G26" s="54">
        <f t="shared" si="2"/>
        <v>6</v>
      </c>
      <c r="H26" s="60">
        <f t="shared" si="3"/>
        <v>243.26</v>
      </c>
      <c r="I26" s="38">
        <v>36.29</v>
      </c>
      <c r="J26" s="39">
        <v>0</v>
      </c>
      <c r="K26" s="40">
        <v>0</v>
      </c>
      <c r="L26" s="40">
        <v>0</v>
      </c>
      <c r="M26" s="55">
        <f t="shared" si="4"/>
        <v>36.29</v>
      </c>
      <c r="N26" s="38">
        <v>32.9</v>
      </c>
      <c r="O26" s="39">
        <v>0</v>
      </c>
      <c r="P26" s="40">
        <v>0</v>
      </c>
      <c r="Q26" s="40">
        <v>0</v>
      </c>
      <c r="R26" s="55">
        <f t="shared" si="5"/>
        <v>32.9</v>
      </c>
      <c r="S26" s="38">
        <v>35.6</v>
      </c>
      <c r="T26" s="39">
        <v>4</v>
      </c>
      <c r="U26" s="40">
        <v>0</v>
      </c>
      <c r="V26" s="40">
        <v>0</v>
      </c>
      <c r="W26" s="55">
        <f t="shared" si="6"/>
        <v>55.6</v>
      </c>
      <c r="X26" s="38">
        <v>31.82</v>
      </c>
      <c r="Y26" s="39">
        <v>0</v>
      </c>
      <c r="Z26" s="40">
        <v>0</v>
      </c>
      <c r="AA26" s="40">
        <v>0</v>
      </c>
      <c r="AB26" s="55">
        <f t="shared" si="7"/>
        <v>31.82</v>
      </c>
      <c r="AC26" s="38">
        <v>37.31</v>
      </c>
      <c r="AD26" s="39">
        <v>1</v>
      </c>
      <c r="AE26" s="40">
        <v>0</v>
      </c>
      <c r="AF26" s="40">
        <v>0</v>
      </c>
      <c r="AG26" s="55">
        <f t="shared" si="8"/>
        <v>42.31</v>
      </c>
      <c r="AH26" s="38">
        <v>39.34</v>
      </c>
      <c r="AI26" s="39">
        <v>1</v>
      </c>
      <c r="AJ26" s="40">
        <v>0</v>
      </c>
      <c r="AK26" s="40">
        <v>0</v>
      </c>
      <c r="AL26" s="62">
        <f t="shared" si="9"/>
        <v>44.34</v>
      </c>
      <c r="AM26" s="64" t="s">
        <v>54</v>
      </c>
    </row>
    <row r="27" spans="1:39" s="1" customFormat="1" ht="12.75">
      <c r="A27" s="13" t="s">
        <v>114</v>
      </c>
      <c r="B27" s="11"/>
      <c r="C27" s="10"/>
      <c r="D27" s="12"/>
      <c r="E27" s="52">
        <f t="shared" si="0"/>
        <v>34</v>
      </c>
      <c r="F27" s="53">
        <f t="shared" si="1"/>
        <v>4</v>
      </c>
      <c r="G27" s="54">
        <f t="shared" si="2"/>
        <v>4</v>
      </c>
      <c r="H27" s="60">
        <f t="shared" si="3"/>
        <v>256.47999999999996</v>
      </c>
      <c r="I27" s="38">
        <v>43.64</v>
      </c>
      <c r="J27" s="39">
        <v>0</v>
      </c>
      <c r="K27" s="40">
        <v>0</v>
      </c>
      <c r="L27" s="40">
        <v>0</v>
      </c>
      <c r="M27" s="55">
        <f t="shared" si="4"/>
        <v>43.64</v>
      </c>
      <c r="N27" s="38">
        <v>33.5</v>
      </c>
      <c r="O27" s="39">
        <v>0</v>
      </c>
      <c r="P27" s="40">
        <v>0</v>
      </c>
      <c r="Q27" s="40">
        <v>0</v>
      </c>
      <c r="R27" s="55">
        <f t="shared" si="5"/>
        <v>33.5</v>
      </c>
      <c r="S27" s="38">
        <v>37.24</v>
      </c>
      <c r="T27" s="39">
        <v>2</v>
      </c>
      <c r="U27" s="40">
        <v>0</v>
      </c>
      <c r="V27" s="40">
        <v>0</v>
      </c>
      <c r="W27" s="55">
        <f t="shared" si="6"/>
        <v>47.24</v>
      </c>
      <c r="X27" s="38">
        <v>30.38</v>
      </c>
      <c r="Y27" s="39">
        <v>0</v>
      </c>
      <c r="Z27" s="40">
        <v>0</v>
      </c>
      <c r="AA27" s="40">
        <v>0</v>
      </c>
      <c r="AB27" s="55">
        <f t="shared" si="7"/>
        <v>30.38</v>
      </c>
      <c r="AC27" s="38">
        <v>48.7</v>
      </c>
      <c r="AD27" s="39">
        <v>2</v>
      </c>
      <c r="AE27" s="40">
        <v>0</v>
      </c>
      <c r="AF27" s="40">
        <v>0</v>
      </c>
      <c r="AG27" s="55">
        <f t="shared" si="8"/>
        <v>58.7</v>
      </c>
      <c r="AH27" s="38">
        <v>43.02</v>
      </c>
      <c r="AI27" s="39">
        <v>0</v>
      </c>
      <c r="AJ27" s="40">
        <v>0</v>
      </c>
      <c r="AK27" s="40">
        <v>0</v>
      </c>
      <c r="AL27" s="62">
        <f t="shared" si="9"/>
        <v>43.02</v>
      </c>
      <c r="AM27" s="64" t="s">
        <v>54</v>
      </c>
    </row>
    <row r="28" spans="1:39" s="1" customFormat="1" ht="12.75">
      <c r="A28" s="13" t="s">
        <v>100</v>
      </c>
      <c r="B28" s="11"/>
      <c r="C28" s="10"/>
      <c r="D28" s="12"/>
      <c r="E28" s="52">
        <f t="shared" si="0"/>
        <v>35</v>
      </c>
      <c r="F28" s="53">
        <f t="shared" si="1"/>
        <v>1</v>
      </c>
      <c r="G28" s="54">
        <f t="shared" si="2"/>
        <v>11</v>
      </c>
      <c r="H28" s="60">
        <f t="shared" si="3"/>
        <v>259.41999999999996</v>
      </c>
      <c r="I28" s="38">
        <v>35.01</v>
      </c>
      <c r="J28" s="39">
        <v>3</v>
      </c>
      <c r="K28" s="40">
        <v>0</v>
      </c>
      <c r="L28" s="40">
        <v>0</v>
      </c>
      <c r="M28" s="55">
        <f t="shared" si="4"/>
        <v>50.01</v>
      </c>
      <c r="N28" s="38">
        <v>27.88</v>
      </c>
      <c r="O28" s="39">
        <v>1</v>
      </c>
      <c r="P28" s="40">
        <v>0</v>
      </c>
      <c r="Q28" s="40">
        <v>0</v>
      </c>
      <c r="R28" s="55">
        <f t="shared" si="5"/>
        <v>32.879999999999995</v>
      </c>
      <c r="S28" s="38">
        <v>26.11</v>
      </c>
      <c r="T28" s="39">
        <v>0</v>
      </c>
      <c r="U28" s="40">
        <v>0</v>
      </c>
      <c r="V28" s="40">
        <v>0</v>
      </c>
      <c r="W28" s="55">
        <f t="shared" si="6"/>
        <v>26.11</v>
      </c>
      <c r="X28" s="38">
        <v>24.99</v>
      </c>
      <c r="Y28" s="39">
        <v>2</v>
      </c>
      <c r="Z28" s="40">
        <v>1</v>
      </c>
      <c r="AA28" s="40">
        <v>0</v>
      </c>
      <c r="AB28" s="55">
        <f t="shared" si="7"/>
        <v>44.989999999999995</v>
      </c>
      <c r="AC28" s="38">
        <v>31.12</v>
      </c>
      <c r="AD28" s="39">
        <v>1</v>
      </c>
      <c r="AE28" s="40">
        <v>0</v>
      </c>
      <c r="AF28" s="40">
        <v>0</v>
      </c>
      <c r="AG28" s="55">
        <f t="shared" si="8"/>
        <v>36.120000000000005</v>
      </c>
      <c r="AH28" s="38">
        <v>39.31</v>
      </c>
      <c r="AI28" s="39">
        <v>4</v>
      </c>
      <c r="AJ28" s="40">
        <v>1</v>
      </c>
      <c r="AK28" s="40">
        <v>0</v>
      </c>
      <c r="AL28" s="62">
        <f t="shared" si="9"/>
        <v>69.31</v>
      </c>
      <c r="AM28" s="64" t="s">
        <v>54</v>
      </c>
    </row>
    <row r="29" spans="1:39" s="1" customFormat="1" ht="12.75">
      <c r="A29" s="13" t="s">
        <v>88</v>
      </c>
      <c r="B29" s="11"/>
      <c r="C29" s="10"/>
      <c r="D29" s="12"/>
      <c r="E29" s="52">
        <f t="shared" si="0"/>
        <v>9</v>
      </c>
      <c r="F29" s="53">
        <f t="shared" si="1"/>
        <v>6</v>
      </c>
      <c r="G29" s="54">
        <f t="shared" si="2"/>
        <v>0</v>
      </c>
      <c r="H29" s="60">
        <f t="shared" si="3"/>
        <v>171.28</v>
      </c>
      <c r="I29" s="38">
        <v>27.89</v>
      </c>
      <c r="J29" s="39">
        <v>0</v>
      </c>
      <c r="K29" s="40">
        <v>0</v>
      </c>
      <c r="L29" s="40">
        <v>0</v>
      </c>
      <c r="M29" s="55">
        <f t="shared" si="4"/>
        <v>27.89</v>
      </c>
      <c r="N29" s="38">
        <v>24.21</v>
      </c>
      <c r="O29" s="39">
        <v>0</v>
      </c>
      <c r="P29" s="40">
        <v>0</v>
      </c>
      <c r="Q29" s="40">
        <v>0</v>
      </c>
      <c r="R29" s="55">
        <f t="shared" si="5"/>
        <v>24.21</v>
      </c>
      <c r="S29" s="38">
        <v>29.1</v>
      </c>
      <c r="T29" s="39">
        <v>0</v>
      </c>
      <c r="U29" s="40">
        <v>0</v>
      </c>
      <c r="V29" s="40">
        <v>0</v>
      </c>
      <c r="W29" s="55">
        <f t="shared" si="6"/>
        <v>29.1</v>
      </c>
      <c r="X29" s="38">
        <v>23.69</v>
      </c>
      <c r="Y29" s="39">
        <v>0</v>
      </c>
      <c r="Z29" s="40">
        <v>0</v>
      </c>
      <c r="AA29" s="40">
        <v>0</v>
      </c>
      <c r="AB29" s="55">
        <f t="shared" si="7"/>
        <v>23.69</v>
      </c>
      <c r="AC29" s="38">
        <v>28.29</v>
      </c>
      <c r="AD29" s="39">
        <v>0</v>
      </c>
      <c r="AE29" s="40">
        <v>0</v>
      </c>
      <c r="AF29" s="40">
        <v>0</v>
      </c>
      <c r="AG29" s="55">
        <f t="shared" si="8"/>
        <v>28.29</v>
      </c>
      <c r="AH29" s="38">
        <v>38.1</v>
      </c>
      <c r="AI29" s="39">
        <v>0</v>
      </c>
      <c r="AJ29" s="40">
        <v>0</v>
      </c>
      <c r="AK29" s="40">
        <v>0</v>
      </c>
      <c r="AL29" s="62">
        <f t="shared" si="9"/>
        <v>38.1</v>
      </c>
      <c r="AM29" s="64" t="s">
        <v>46</v>
      </c>
    </row>
    <row r="30" spans="1:39" s="1" customFormat="1" ht="12.75">
      <c r="A30" s="13" t="s">
        <v>33</v>
      </c>
      <c r="B30" s="11"/>
      <c r="C30" s="10"/>
      <c r="D30" s="12"/>
      <c r="E30" s="52">
        <f t="shared" si="0"/>
        <v>40</v>
      </c>
      <c r="F30" s="53">
        <f t="shared" si="1"/>
        <v>3</v>
      </c>
      <c r="G30" s="54">
        <f t="shared" si="2"/>
        <v>10</v>
      </c>
      <c r="H30" s="60">
        <f t="shared" si="3"/>
        <v>272.15</v>
      </c>
      <c r="I30" s="38">
        <v>51.4</v>
      </c>
      <c r="J30" s="39">
        <v>2</v>
      </c>
      <c r="K30" s="40">
        <v>0</v>
      </c>
      <c r="L30" s="40">
        <v>0</v>
      </c>
      <c r="M30" s="55">
        <f t="shared" si="4"/>
        <v>61.4</v>
      </c>
      <c r="N30" s="38">
        <v>32.85</v>
      </c>
      <c r="O30" s="39">
        <v>0</v>
      </c>
      <c r="P30" s="40">
        <v>0</v>
      </c>
      <c r="Q30" s="40">
        <v>0</v>
      </c>
      <c r="R30" s="55">
        <f t="shared" si="5"/>
        <v>32.85</v>
      </c>
      <c r="S30" s="38">
        <v>42.08</v>
      </c>
      <c r="T30" s="39">
        <v>2</v>
      </c>
      <c r="U30" s="40">
        <v>0</v>
      </c>
      <c r="V30" s="40">
        <v>0</v>
      </c>
      <c r="W30" s="55">
        <f t="shared" si="6"/>
        <v>52.08</v>
      </c>
      <c r="X30" s="38">
        <v>29.98</v>
      </c>
      <c r="Y30" s="39">
        <v>0</v>
      </c>
      <c r="Z30" s="40">
        <v>0</v>
      </c>
      <c r="AA30" s="40">
        <v>0</v>
      </c>
      <c r="AB30" s="55">
        <f t="shared" si="7"/>
        <v>29.98</v>
      </c>
      <c r="AC30" s="38">
        <v>30.58</v>
      </c>
      <c r="AD30" s="39">
        <v>0</v>
      </c>
      <c r="AE30" s="40">
        <v>0</v>
      </c>
      <c r="AF30" s="40">
        <v>0</v>
      </c>
      <c r="AG30" s="55">
        <f t="shared" si="8"/>
        <v>30.58</v>
      </c>
      <c r="AH30" s="38">
        <v>35.26</v>
      </c>
      <c r="AI30" s="39">
        <v>6</v>
      </c>
      <c r="AJ30" s="40">
        <v>0</v>
      </c>
      <c r="AK30" s="40">
        <v>0</v>
      </c>
      <c r="AL30" s="62">
        <f t="shared" si="9"/>
        <v>65.25999999999999</v>
      </c>
      <c r="AM30" s="64" t="s">
        <v>46</v>
      </c>
    </row>
    <row r="31" spans="1:39" s="1" customFormat="1" ht="12.75">
      <c r="A31" s="13" t="s">
        <v>83</v>
      </c>
      <c r="B31" s="11"/>
      <c r="C31" s="10"/>
      <c r="D31" s="12"/>
      <c r="E31" s="52">
        <f t="shared" si="0"/>
        <v>31</v>
      </c>
      <c r="F31" s="53">
        <f t="shared" si="1"/>
        <v>4</v>
      </c>
      <c r="G31" s="54">
        <f t="shared" si="2"/>
        <v>2</v>
      </c>
      <c r="H31" s="60">
        <f t="shared" si="3"/>
        <v>249.05</v>
      </c>
      <c r="I31" s="38">
        <v>47.74</v>
      </c>
      <c r="J31" s="39">
        <v>0</v>
      </c>
      <c r="K31" s="40">
        <v>0</v>
      </c>
      <c r="L31" s="40">
        <v>0</v>
      </c>
      <c r="M31" s="55">
        <f t="shared" si="4"/>
        <v>47.74</v>
      </c>
      <c r="N31" s="38">
        <v>36</v>
      </c>
      <c r="O31" s="39">
        <v>0</v>
      </c>
      <c r="P31" s="40">
        <v>0</v>
      </c>
      <c r="Q31" s="40">
        <v>0</v>
      </c>
      <c r="R31" s="55">
        <f t="shared" si="5"/>
        <v>36</v>
      </c>
      <c r="S31" s="38">
        <v>39.52</v>
      </c>
      <c r="T31" s="39">
        <v>0</v>
      </c>
      <c r="U31" s="40">
        <v>0</v>
      </c>
      <c r="V31" s="40">
        <v>0</v>
      </c>
      <c r="W31" s="55">
        <f t="shared" si="6"/>
        <v>39.52</v>
      </c>
      <c r="X31" s="38">
        <v>32.79</v>
      </c>
      <c r="Y31" s="39">
        <v>0</v>
      </c>
      <c r="Z31" s="40">
        <v>0</v>
      </c>
      <c r="AA31" s="40">
        <v>0</v>
      </c>
      <c r="AB31" s="55">
        <f t="shared" si="7"/>
        <v>32.79</v>
      </c>
      <c r="AC31" s="38">
        <v>37.7</v>
      </c>
      <c r="AD31" s="39">
        <v>1</v>
      </c>
      <c r="AE31" s="40">
        <v>0</v>
      </c>
      <c r="AF31" s="40">
        <v>0</v>
      </c>
      <c r="AG31" s="55">
        <f t="shared" si="8"/>
        <v>42.7</v>
      </c>
      <c r="AH31" s="38">
        <v>45.3</v>
      </c>
      <c r="AI31" s="39">
        <v>1</v>
      </c>
      <c r="AJ31" s="40">
        <v>0</v>
      </c>
      <c r="AK31" s="40">
        <v>0</v>
      </c>
      <c r="AL31" s="62">
        <f t="shared" si="9"/>
        <v>50.3</v>
      </c>
      <c r="AM31" s="64" t="s">
        <v>72</v>
      </c>
    </row>
    <row r="32" spans="1:39" s="1" customFormat="1" ht="12.75">
      <c r="A32" s="13" t="s">
        <v>59</v>
      </c>
      <c r="B32" s="11"/>
      <c r="C32" s="10"/>
      <c r="D32" s="12"/>
      <c r="E32" s="52">
        <f t="shared" si="0"/>
        <v>43</v>
      </c>
      <c r="F32" s="53">
        <f t="shared" si="1"/>
        <v>3</v>
      </c>
      <c r="G32" s="54">
        <f t="shared" si="2"/>
        <v>3</v>
      </c>
      <c r="H32" s="60">
        <f t="shared" si="3"/>
        <v>285.46999999999997</v>
      </c>
      <c r="I32" s="38">
        <v>53.15</v>
      </c>
      <c r="J32" s="39">
        <v>1</v>
      </c>
      <c r="K32" s="40">
        <v>1</v>
      </c>
      <c r="L32" s="40">
        <v>0</v>
      </c>
      <c r="M32" s="55">
        <f t="shared" si="4"/>
        <v>68.15</v>
      </c>
      <c r="N32" s="38">
        <v>38.79</v>
      </c>
      <c r="O32" s="39">
        <v>0</v>
      </c>
      <c r="P32" s="40">
        <v>0</v>
      </c>
      <c r="Q32" s="40">
        <v>0</v>
      </c>
      <c r="R32" s="55">
        <f t="shared" si="5"/>
        <v>38.79</v>
      </c>
      <c r="S32" s="38">
        <v>42.79</v>
      </c>
      <c r="T32" s="39">
        <v>0</v>
      </c>
      <c r="U32" s="40">
        <v>0</v>
      </c>
      <c r="V32" s="40">
        <v>0</v>
      </c>
      <c r="W32" s="55">
        <f t="shared" si="6"/>
        <v>42.79</v>
      </c>
      <c r="X32" s="38">
        <v>38.19</v>
      </c>
      <c r="Y32" s="39">
        <v>1</v>
      </c>
      <c r="Z32" s="40">
        <v>0</v>
      </c>
      <c r="AA32" s="40">
        <v>0</v>
      </c>
      <c r="AB32" s="55">
        <f t="shared" si="7"/>
        <v>43.19</v>
      </c>
      <c r="AC32" s="38">
        <v>39.15</v>
      </c>
      <c r="AD32" s="39">
        <v>0</v>
      </c>
      <c r="AE32" s="40">
        <v>0</v>
      </c>
      <c r="AF32" s="40">
        <v>0</v>
      </c>
      <c r="AG32" s="55">
        <f t="shared" si="8"/>
        <v>39.15</v>
      </c>
      <c r="AH32" s="38">
        <v>48.4</v>
      </c>
      <c r="AI32" s="39">
        <v>1</v>
      </c>
      <c r="AJ32" s="40">
        <v>0</v>
      </c>
      <c r="AK32" s="40">
        <v>0</v>
      </c>
      <c r="AL32" s="62">
        <f t="shared" si="9"/>
        <v>53.4</v>
      </c>
      <c r="AM32" s="64" t="s">
        <v>72</v>
      </c>
    </row>
    <row r="33" spans="1:39" s="1" customFormat="1" ht="12.75">
      <c r="A33" s="94" t="s">
        <v>105</v>
      </c>
      <c r="B33" s="11"/>
      <c r="C33" s="10"/>
      <c r="D33" s="12"/>
      <c r="E33" s="52">
        <f t="shared" si="0"/>
        <v>46</v>
      </c>
      <c r="F33" s="53">
        <f t="shared" si="1"/>
        <v>5</v>
      </c>
      <c r="G33" s="54">
        <f t="shared" si="2"/>
        <v>1</v>
      </c>
      <c r="H33" s="60">
        <f t="shared" si="3"/>
        <v>309.62</v>
      </c>
      <c r="I33" s="38">
        <v>55.31</v>
      </c>
      <c r="J33" s="39">
        <v>1</v>
      </c>
      <c r="K33" s="40">
        <v>0</v>
      </c>
      <c r="L33" s="40">
        <v>0</v>
      </c>
      <c r="M33" s="55">
        <f t="shared" si="4"/>
        <v>60.31</v>
      </c>
      <c r="N33" s="38">
        <v>51.3</v>
      </c>
      <c r="O33" s="39">
        <v>0</v>
      </c>
      <c r="P33" s="40">
        <v>0</v>
      </c>
      <c r="Q33" s="40">
        <v>0</v>
      </c>
      <c r="R33" s="55">
        <f t="shared" si="5"/>
        <v>51.3</v>
      </c>
      <c r="S33" s="38">
        <v>43.89</v>
      </c>
      <c r="T33" s="39">
        <v>0</v>
      </c>
      <c r="U33" s="40">
        <v>0</v>
      </c>
      <c r="V33" s="40">
        <v>0</v>
      </c>
      <c r="W33" s="55">
        <f t="shared" si="6"/>
        <v>43.89</v>
      </c>
      <c r="X33" s="38">
        <v>37.88</v>
      </c>
      <c r="Y33" s="39">
        <v>0</v>
      </c>
      <c r="Z33" s="40">
        <v>0</v>
      </c>
      <c r="AA33" s="40">
        <v>0</v>
      </c>
      <c r="AB33" s="55">
        <f t="shared" si="7"/>
        <v>37.88</v>
      </c>
      <c r="AC33" s="38">
        <v>43.26</v>
      </c>
      <c r="AD33" s="39">
        <v>0</v>
      </c>
      <c r="AE33" s="40">
        <v>1</v>
      </c>
      <c r="AF33" s="40">
        <v>0</v>
      </c>
      <c r="AG33" s="55">
        <f t="shared" si="8"/>
        <v>53.26</v>
      </c>
      <c r="AH33" s="38">
        <v>62.98</v>
      </c>
      <c r="AI33" s="39">
        <v>0</v>
      </c>
      <c r="AJ33" s="40">
        <v>0</v>
      </c>
      <c r="AK33" s="40">
        <v>0</v>
      </c>
      <c r="AL33" s="62">
        <f t="shared" si="9"/>
        <v>62.98</v>
      </c>
      <c r="AM33" s="64" t="s">
        <v>72</v>
      </c>
    </row>
    <row r="34" spans="1:39" s="1" customFormat="1" ht="12.75">
      <c r="A34" s="13" t="s">
        <v>70</v>
      </c>
      <c r="B34" s="11"/>
      <c r="C34" s="10"/>
      <c r="D34" s="12"/>
      <c r="E34" s="52">
        <f t="shared" si="0"/>
        <v>51</v>
      </c>
      <c r="F34" s="53">
        <f t="shared" si="1"/>
        <v>1</v>
      </c>
      <c r="G34" s="54">
        <f t="shared" si="2"/>
        <v>16</v>
      </c>
      <c r="H34" s="60">
        <f t="shared" si="3"/>
        <v>342.91999999999996</v>
      </c>
      <c r="I34" s="38">
        <v>44.27</v>
      </c>
      <c r="J34" s="39">
        <v>1</v>
      </c>
      <c r="K34" s="40">
        <v>0</v>
      </c>
      <c r="L34" s="40">
        <v>0</v>
      </c>
      <c r="M34" s="55">
        <f t="shared" si="4"/>
        <v>49.27</v>
      </c>
      <c r="N34" s="38">
        <v>41.57</v>
      </c>
      <c r="O34" s="39">
        <v>4</v>
      </c>
      <c r="P34" s="40">
        <v>1</v>
      </c>
      <c r="Q34" s="40">
        <v>0</v>
      </c>
      <c r="R34" s="55">
        <f t="shared" si="5"/>
        <v>71.57</v>
      </c>
      <c r="S34" s="38">
        <v>43.67</v>
      </c>
      <c r="T34" s="39">
        <v>2</v>
      </c>
      <c r="U34" s="40">
        <v>0</v>
      </c>
      <c r="V34" s="40">
        <v>0</v>
      </c>
      <c r="W34" s="55">
        <f t="shared" si="6"/>
        <v>53.67</v>
      </c>
      <c r="X34" s="38">
        <v>46.65</v>
      </c>
      <c r="Y34" s="39">
        <v>8</v>
      </c>
      <c r="Z34" s="40">
        <v>0</v>
      </c>
      <c r="AA34" s="40">
        <v>0</v>
      </c>
      <c r="AB34" s="55">
        <f t="shared" si="7"/>
        <v>86.65</v>
      </c>
      <c r="AC34" s="38">
        <v>37.17</v>
      </c>
      <c r="AD34" s="39">
        <v>0</v>
      </c>
      <c r="AE34" s="40">
        <v>0</v>
      </c>
      <c r="AF34" s="40">
        <v>0</v>
      </c>
      <c r="AG34" s="55">
        <f t="shared" si="8"/>
        <v>37.17</v>
      </c>
      <c r="AH34" s="38">
        <v>39.59</v>
      </c>
      <c r="AI34" s="39">
        <v>1</v>
      </c>
      <c r="AJ34" s="40">
        <v>0</v>
      </c>
      <c r="AK34" s="40">
        <v>0</v>
      </c>
      <c r="AL34" s="62">
        <f t="shared" si="9"/>
        <v>44.59</v>
      </c>
      <c r="AM34" s="64" t="s">
        <v>72</v>
      </c>
    </row>
    <row r="35" spans="1:39" s="1" customFormat="1" ht="12.75">
      <c r="A35" s="13" t="s">
        <v>97</v>
      </c>
      <c r="B35" s="11"/>
      <c r="C35" s="10"/>
      <c r="D35" s="12"/>
      <c r="E35" s="52">
        <f t="shared" si="0"/>
        <v>55</v>
      </c>
      <c r="F35" s="53">
        <f t="shared" si="1"/>
        <v>3</v>
      </c>
      <c r="G35" s="54">
        <f t="shared" si="2"/>
        <v>4</v>
      </c>
      <c r="H35" s="60">
        <f t="shared" si="3"/>
        <v>377.40999999999997</v>
      </c>
      <c r="I35" s="38">
        <v>59.04</v>
      </c>
      <c r="J35" s="39">
        <v>2</v>
      </c>
      <c r="K35" s="40">
        <v>0</v>
      </c>
      <c r="L35" s="40">
        <v>0</v>
      </c>
      <c r="M35" s="55">
        <f t="shared" si="4"/>
        <v>69.03999999999999</v>
      </c>
      <c r="N35" s="38">
        <v>58.15</v>
      </c>
      <c r="O35" s="39">
        <v>1</v>
      </c>
      <c r="P35" s="40">
        <v>0</v>
      </c>
      <c r="Q35" s="40">
        <v>0</v>
      </c>
      <c r="R35" s="55">
        <f t="shared" si="5"/>
        <v>63.15</v>
      </c>
      <c r="S35" s="38">
        <v>58</v>
      </c>
      <c r="T35" s="39">
        <v>0</v>
      </c>
      <c r="U35" s="40">
        <v>0</v>
      </c>
      <c r="V35" s="40">
        <v>0</v>
      </c>
      <c r="W35" s="55">
        <f t="shared" si="6"/>
        <v>58</v>
      </c>
      <c r="X35" s="38">
        <v>44.6</v>
      </c>
      <c r="Y35" s="39">
        <v>0</v>
      </c>
      <c r="Z35" s="40">
        <v>0</v>
      </c>
      <c r="AA35" s="40">
        <v>0</v>
      </c>
      <c r="AB35" s="55">
        <f t="shared" si="7"/>
        <v>44.6</v>
      </c>
      <c r="AC35" s="38">
        <v>54.3</v>
      </c>
      <c r="AD35" s="39">
        <v>1</v>
      </c>
      <c r="AE35" s="40">
        <v>1</v>
      </c>
      <c r="AF35" s="40">
        <v>0</v>
      </c>
      <c r="AG35" s="55">
        <f t="shared" si="8"/>
        <v>69.3</v>
      </c>
      <c r="AH35" s="38">
        <v>63.32</v>
      </c>
      <c r="AI35" s="39">
        <v>0</v>
      </c>
      <c r="AJ35" s="40">
        <v>1</v>
      </c>
      <c r="AK35" s="40">
        <v>0</v>
      </c>
      <c r="AL35" s="62">
        <f t="shared" si="9"/>
        <v>73.32</v>
      </c>
      <c r="AM35" s="64" t="s">
        <v>72</v>
      </c>
    </row>
    <row r="36" spans="1:39" s="1" customFormat="1" ht="12.75">
      <c r="A36" s="13" t="s">
        <v>113</v>
      </c>
      <c r="B36" s="11"/>
      <c r="C36" s="10"/>
      <c r="D36" s="12"/>
      <c r="E36" s="52">
        <f aca="true" t="shared" si="10" ref="E36:E70">RANK(H36,H$3:H$71,1)</f>
        <v>3</v>
      </c>
      <c r="F36" s="53">
        <f aca="true" t="shared" si="11" ref="F36:F70">IF(J36=0,1,0)+IF(O36=0,1,0)+IF(T36=0,1,0)+IF(Y36=0,1,0)+IF(AD36=0,1,0)+IF(AI36=0,1,0)</f>
        <v>4</v>
      </c>
      <c r="G36" s="54">
        <f aca="true" t="shared" si="12" ref="G36:G70">J36+O36+T36+Y36+AD36+AI36</f>
        <v>2</v>
      </c>
      <c r="H36" s="60">
        <f aca="true" t="shared" si="13" ref="H36:H70">M36+R36+W36+AB36+AG36+AL36</f>
        <v>138.06</v>
      </c>
      <c r="I36" s="38">
        <v>25.29</v>
      </c>
      <c r="J36" s="39">
        <v>1</v>
      </c>
      <c r="K36" s="40">
        <v>0</v>
      </c>
      <c r="L36" s="40">
        <v>0</v>
      </c>
      <c r="M36" s="55">
        <f aca="true" t="shared" si="14" ref="M36:M67">IF((OR(I36="",I36="DNF",I36="DQ",I36="DNC")),"",(I36+(5*J36)+(K36*10)-(L36*10)))</f>
        <v>30.29</v>
      </c>
      <c r="N36" s="38">
        <v>20.52</v>
      </c>
      <c r="O36" s="39">
        <v>0</v>
      </c>
      <c r="P36" s="40">
        <v>0</v>
      </c>
      <c r="Q36" s="40">
        <v>0</v>
      </c>
      <c r="R36" s="55">
        <f aca="true" t="shared" si="15" ref="R36:R67">IF((OR(N36="",N36="DNF",N36="DQ",N36="DNC")),"",(N36+(5*O36)+(P36*10)-(Q36*10)))</f>
        <v>20.52</v>
      </c>
      <c r="S36" s="38">
        <v>23.28</v>
      </c>
      <c r="T36" s="39">
        <v>1</v>
      </c>
      <c r="U36" s="40">
        <v>0</v>
      </c>
      <c r="V36" s="40">
        <v>0</v>
      </c>
      <c r="W36" s="55">
        <f aca="true" t="shared" si="16" ref="W36:W67">IF((OR(S36="",S36="DNF",S36="DQ",S36="DNC")),"",(S36+(5*T36)+(U36*10)-(V36*10)))</f>
        <v>28.28</v>
      </c>
      <c r="X36" s="38">
        <v>15.3</v>
      </c>
      <c r="Y36" s="39">
        <v>0</v>
      </c>
      <c r="Z36" s="40">
        <v>0</v>
      </c>
      <c r="AA36" s="40">
        <v>0</v>
      </c>
      <c r="AB36" s="55">
        <f aca="true" t="shared" si="17" ref="AB36:AB67">IF((OR(X36="",X36="DNF",X36="DQ",X36="DNC")),"",(X36+(5*Y36)+(Z36*10)-(AA36*10)))</f>
        <v>15.3</v>
      </c>
      <c r="AC36" s="38">
        <v>23.05</v>
      </c>
      <c r="AD36" s="39">
        <v>0</v>
      </c>
      <c r="AE36" s="40">
        <v>0</v>
      </c>
      <c r="AF36" s="40">
        <v>0</v>
      </c>
      <c r="AG36" s="55">
        <f aca="true" t="shared" si="18" ref="AG36:AG67">IF((OR(AC36="",AC36="DNF",AC36="DQ",AC36="DNC")),"",(AC36+(5*AD36)+(AE36*10)-(AF36*10)))</f>
        <v>23.05</v>
      </c>
      <c r="AH36" s="38">
        <v>20.62</v>
      </c>
      <c r="AI36" s="39">
        <v>0</v>
      </c>
      <c r="AJ36" s="40">
        <v>0</v>
      </c>
      <c r="AK36" s="40">
        <v>0</v>
      </c>
      <c r="AL36" s="62">
        <f aca="true" t="shared" si="19" ref="AL36:AL67">IF((OR(AH36="",AH36="DNF",AH36="DQ",AH36="DNC")),"",(AH36+(5*AI36)+(AJ36*10)-(AK36*10)))</f>
        <v>20.62</v>
      </c>
      <c r="AM36" s="64" t="s">
        <v>115</v>
      </c>
    </row>
    <row r="37" spans="1:39" s="1" customFormat="1" ht="12.75">
      <c r="A37" s="13" t="s">
        <v>69</v>
      </c>
      <c r="B37" s="11"/>
      <c r="C37" s="10"/>
      <c r="D37" s="12"/>
      <c r="E37" s="52">
        <f t="shared" si="10"/>
        <v>12</v>
      </c>
      <c r="F37" s="53">
        <f t="shared" si="11"/>
        <v>3</v>
      </c>
      <c r="G37" s="54">
        <f t="shared" si="12"/>
        <v>6</v>
      </c>
      <c r="H37" s="60">
        <f t="shared" si="13"/>
        <v>189.58</v>
      </c>
      <c r="I37" s="38">
        <v>34.19</v>
      </c>
      <c r="J37" s="39">
        <v>0</v>
      </c>
      <c r="K37" s="40">
        <v>0</v>
      </c>
      <c r="L37" s="40">
        <v>0</v>
      </c>
      <c r="M37" s="55">
        <f t="shared" si="14"/>
        <v>34.19</v>
      </c>
      <c r="N37" s="38">
        <v>25.14</v>
      </c>
      <c r="O37" s="39">
        <v>0</v>
      </c>
      <c r="P37" s="40">
        <v>0</v>
      </c>
      <c r="Q37" s="40">
        <v>0</v>
      </c>
      <c r="R37" s="55">
        <f t="shared" si="15"/>
        <v>25.14</v>
      </c>
      <c r="S37" s="38">
        <v>24.96</v>
      </c>
      <c r="T37" s="39">
        <v>1</v>
      </c>
      <c r="U37" s="40">
        <v>0</v>
      </c>
      <c r="V37" s="40">
        <v>0</v>
      </c>
      <c r="W37" s="55">
        <f t="shared" si="16"/>
        <v>29.96</v>
      </c>
      <c r="X37" s="38">
        <v>22.7</v>
      </c>
      <c r="Y37" s="39">
        <v>2</v>
      </c>
      <c r="Z37" s="40">
        <v>0</v>
      </c>
      <c r="AA37" s="40">
        <v>0</v>
      </c>
      <c r="AB37" s="55">
        <f t="shared" si="17"/>
        <v>32.7</v>
      </c>
      <c r="AC37" s="38">
        <v>23.38</v>
      </c>
      <c r="AD37" s="39">
        <v>0</v>
      </c>
      <c r="AE37" s="40">
        <v>0</v>
      </c>
      <c r="AF37" s="40">
        <v>0</v>
      </c>
      <c r="AG37" s="55">
        <f t="shared" si="18"/>
        <v>23.38</v>
      </c>
      <c r="AH37" s="38">
        <v>29.21</v>
      </c>
      <c r="AI37" s="39">
        <v>3</v>
      </c>
      <c r="AJ37" s="40">
        <v>0</v>
      </c>
      <c r="AK37" s="40">
        <v>0</v>
      </c>
      <c r="AL37" s="62">
        <f t="shared" si="19"/>
        <v>44.21</v>
      </c>
      <c r="AM37" s="64" t="s">
        <v>76</v>
      </c>
    </row>
    <row r="38" spans="1:39" s="1" customFormat="1" ht="12.75">
      <c r="A38" s="13" t="s">
        <v>101</v>
      </c>
      <c r="B38" s="11"/>
      <c r="C38" s="10"/>
      <c r="D38" s="12"/>
      <c r="E38" s="52">
        <f t="shared" si="10"/>
        <v>32</v>
      </c>
      <c r="F38" s="53">
        <f t="shared" si="11"/>
        <v>3</v>
      </c>
      <c r="G38" s="54">
        <f t="shared" si="12"/>
        <v>8</v>
      </c>
      <c r="H38" s="60">
        <f t="shared" si="13"/>
        <v>250.37</v>
      </c>
      <c r="I38" s="38">
        <v>38.66</v>
      </c>
      <c r="J38" s="39">
        <v>0</v>
      </c>
      <c r="K38" s="40">
        <v>0</v>
      </c>
      <c r="L38" s="40">
        <v>0</v>
      </c>
      <c r="M38" s="55">
        <f t="shared" si="14"/>
        <v>38.66</v>
      </c>
      <c r="N38" s="38">
        <v>28.61</v>
      </c>
      <c r="O38" s="39">
        <v>0</v>
      </c>
      <c r="P38" s="40">
        <v>0</v>
      </c>
      <c r="Q38" s="40">
        <v>0</v>
      </c>
      <c r="R38" s="55">
        <f t="shared" si="15"/>
        <v>28.61</v>
      </c>
      <c r="S38" s="38">
        <v>27.79</v>
      </c>
      <c r="T38" s="39">
        <v>1</v>
      </c>
      <c r="U38" s="40">
        <v>0</v>
      </c>
      <c r="V38" s="40">
        <v>0</v>
      </c>
      <c r="W38" s="55">
        <f t="shared" si="16"/>
        <v>32.79</v>
      </c>
      <c r="X38" s="38">
        <v>37.87</v>
      </c>
      <c r="Y38" s="39">
        <v>0</v>
      </c>
      <c r="Z38" s="40">
        <v>0</v>
      </c>
      <c r="AA38" s="40">
        <v>0</v>
      </c>
      <c r="AB38" s="55">
        <f t="shared" si="17"/>
        <v>37.87</v>
      </c>
      <c r="AC38" s="38">
        <v>31.33</v>
      </c>
      <c r="AD38" s="39">
        <v>4</v>
      </c>
      <c r="AE38" s="40">
        <v>0</v>
      </c>
      <c r="AF38" s="40">
        <v>0</v>
      </c>
      <c r="AG38" s="55">
        <f t="shared" si="18"/>
        <v>51.33</v>
      </c>
      <c r="AH38" s="38">
        <v>46.11</v>
      </c>
      <c r="AI38" s="39">
        <v>3</v>
      </c>
      <c r="AJ38" s="40">
        <v>0</v>
      </c>
      <c r="AK38" s="40">
        <v>0</v>
      </c>
      <c r="AL38" s="62">
        <f t="shared" si="19"/>
        <v>61.11</v>
      </c>
      <c r="AM38" s="64" t="s">
        <v>76</v>
      </c>
    </row>
    <row r="39" spans="1:39" s="1" customFormat="1" ht="12.75">
      <c r="A39" s="13" t="s">
        <v>68</v>
      </c>
      <c r="B39" s="11"/>
      <c r="C39" s="10"/>
      <c r="D39" s="12"/>
      <c r="E39" s="52">
        <f t="shared" si="10"/>
        <v>33</v>
      </c>
      <c r="F39" s="53">
        <f t="shared" si="11"/>
        <v>1</v>
      </c>
      <c r="G39" s="54">
        <f t="shared" si="12"/>
        <v>5</v>
      </c>
      <c r="H39" s="60">
        <f t="shared" si="13"/>
        <v>252.77</v>
      </c>
      <c r="I39" s="38">
        <v>45.48</v>
      </c>
      <c r="J39" s="39">
        <v>1</v>
      </c>
      <c r="K39" s="40">
        <v>1</v>
      </c>
      <c r="L39" s="40">
        <v>0</v>
      </c>
      <c r="M39" s="55">
        <f t="shared" si="14"/>
        <v>60.48</v>
      </c>
      <c r="N39" s="38">
        <v>31.82</v>
      </c>
      <c r="O39" s="39">
        <v>1</v>
      </c>
      <c r="P39" s="40">
        <v>0</v>
      </c>
      <c r="Q39" s="40">
        <v>0</v>
      </c>
      <c r="R39" s="55">
        <f t="shared" si="15"/>
        <v>36.82</v>
      </c>
      <c r="S39" s="38">
        <v>33.71</v>
      </c>
      <c r="T39" s="39">
        <v>1</v>
      </c>
      <c r="U39" s="40">
        <v>0</v>
      </c>
      <c r="V39" s="40">
        <v>0</v>
      </c>
      <c r="W39" s="55">
        <f t="shared" si="16"/>
        <v>38.71</v>
      </c>
      <c r="X39" s="38">
        <v>27.15</v>
      </c>
      <c r="Y39" s="39">
        <v>1</v>
      </c>
      <c r="Z39" s="40">
        <v>0</v>
      </c>
      <c r="AA39" s="40">
        <v>0</v>
      </c>
      <c r="AB39" s="55">
        <f t="shared" si="17"/>
        <v>32.15</v>
      </c>
      <c r="AC39" s="38">
        <v>29.4</v>
      </c>
      <c r="AD39" s="39">
        <v>0</v>
      </c>
      <c r="AE39" s="40">
        <v>0</v>
      </c>
      <c r="AF39" s="40">
        <v>0</v>
      </c>
      <c r="AG39" s="55">
        <f t="shared" si="18"/>
        <v>29.4</v>
      </c>
      <c r="AH39" s="38">
        <v>50.21</v>
      </c>
      <c r="AI39" s="39">
        <v>1</v>
      </c>
      <c r="AJ39" s="40">
        <v>0</v>
      </c>
      <c r="AK39" s="40">
        <v>0</v>
      </c>
      <c r="AL39" s="62">
        <f t="shared" si="19"/>
        <v>55.21</v>
      </c>
      <c r="AM39" s="64" t="s">
        <v>76</v>
      </c>
    </row>
    <row r="40" spans="1:39" s="1" customFormat="1" ht="12.75">
      <c r="A40" s="13" t="s">
        <v>122</v>
      </c>
      <c r="B40" s="11"/>
      <c r="C40" s="10"/>
      <c r="D40" s="12"/>
      <c r="E40" s="52">
        <f t="shared" si="10"/>
        <v>19</v>
      </c>
      <c r="F40" s="53">
        <f t="shared" si="11"/>
        <v>2</v>
      </c>
      <c r="G40" s="54">
        <f t="shared" si="12"/>
        <v>8</v>
      </c>
      <c r="H40" s="60">
        <f t="shared" si="13"/>
        <v>205.27999999999997</v>
      </c>
      <c r="I40" s="38">
        <v>33.69</v>
      </c>
      <c r="J40" s="39">
        <v>1</v>
      </c>
      <c r="K40" s="40">
        <v>0</v>
      </c>
      <c r="L40" s="40">
        <v>0</v>
      </c>
      <c r="M40" s="55">
        <f t="shared" si="14"/>
        <v>38.69</v>
      </c>
      <c r="N40" s="38">
        <v>25.16</v>
      </c>
      <c r="O40" s="39">
        <v>0</v>
      </c>
      <c r="P40" s="40">
        <v>0</v>
      </c>
      <c r="Q40" s="40">
        <v>0</v>
      </c>
      <c r="R40" s="55">
        <f t="shared" si="15"/>
        <v>25.16</v>
      </c>
      <c r="S40" s="38">
        <v>23.91</v>
      </c>
      <c r="T40" s="39">
        <v>0</v>
      </c>
      <c r="U40" s="40">
        <v>0</v>
      </c>
      <c r="V40" s="40">
        <v>0</v>
      </c>
      <c r="W40" s="55">
        <f t="shared" si="16"/>
        <v>23.91</v>
      </c>
      <c r="X40" s="38">
        <v>23.8</v>
      </c>
      <c r="Y40" s="39">
        <v>3</v>
      </c>
      <c r="Z40" s="40">
        <v>0</v>
      </c>
      <c r="AA40" s="40">
        <v>0</v>
      </c>
      <c r="AB40" s="55">
        <f t="shared" si="17"/>
        <v>38.8</v>
      </c>
      <c r="AC40" s="38">
        <v>26.83</v>
      </c>
      <c r="AD40" s="39">
        <v>1</v>
      </c>
      <c r="AE40" s="40">
        <v>0</v>
      </c>
      <c r="AF40" s="40">
        <v>0</v>
      </c>
      <c r="AG40" s="55">
        <f t="shared" si="18"/>
        <v>31.83</v>
      </c>
      <c r="AH40" s="38">
        <v>31.89</v>
      </c>
      <c r="AI40" s="39">
        <v>3</v>
      </c>
      <c r="AJ40" s="40">
        <v>0</v>
      </c>
      <c r="AK40" s="40">
        <v>0</v>
      </c>
      <c r="AL40" s="62">
        <f t="shared" si="19"/>
        <v>46.89</v>
      </c>
      <c r="AM40" s="64" t="s">
        <v>123</v>
      </c>
    </row>
    <row r="41" spans="1:39" s="1" customFormat="1" ht="12.75">
      <c r="A41" s="13" t="s">
        <v>84</v>
      </c>
      <c r="B41" s="11"/>
      <c r="C41" s="10"/>
      <c r="D41" s="12"/>
      <c r="E41" s="52">
        <f t="shared" si="10"/>
        <v>56</v>
      </c>
      <c r="F41" s="53">
        <f t="shared" si="11"/>
        <v>1</v>
      </c>
      <c r="G41" s="54">
        <f t="shared" si="12"/>
        <v>7</v>
      </c>
      <c r="H41" s="60">
        <f t="shared" si="13"/>
        <v>387.23</v>
      </c>
      <c r="I41" s="38">
        <v>41.46</v>
      </c>
      <c r="J41" s="39">
        <v>3</v>
      </c>
      <c r="K41" s="40">
        <v>0</v>
      </c>
      <c r="L41" s="40">
        <v>0</v>
      </c>
      <c r="M41" s="55">
        <f t="shared" si="14"/>
        <v>56.46</v>
      </c>
      <c r="N41" s="38">
        <v>55.34</v>
      </c>
      <c r="O41" s="39">
        <v>1</v>
      </c>
      <c r="P41" s="40">
        <v>0</v>
      </c>
      <c r="Q41" s="40">
        <v>0</v>
      </c>
      <c r="R41" s="55">
        <f t="shared" si="15"/>
        <v>60.34</v>
      </c>
      <c r="S41" s="38">
        <v>65.29</v>
      </c>
      <c r="T41" s="39">
        <v>1</v>
      </c>
      <c r="U41" s="40">
        <v>0</v>
      </c>
      <c r="V41" s="40">
        <v>0</v>
      </c>
      <c r="W41" s="55">
        <f t="shared" si="16"/>
        <v>70.29</v>
      </c>
      <c r="X41" s="38">
        <v>49.31</v>
      </c>
      <c r="Y41" s="39">
        <v>1</v>
      </c>
      <c r="Z41" s="40">
        <v>0</v>
      </c>
      <c r="AA41" s="40">
        <v>0</v>
      </c>
      <c r="AB41" s="55">
        <f t="shared" si="17"/>
        <v>54.31</v>
      </c>
      <c r="AC41" s="38">
        <v>55.49</v>
      </c>
      <c r="AD41" s="39">
        <v>0</v>
      </c>
      <c r="AE41" s="40">
        <v>0</v>
      </c>
      <c r="AF41" s="40">
        <v>0</v>
      </c>
      <c r="AG41" s="55">
        <f t="shared" si="18"/>
        <v>55.49</v>
      </c>
      <c r="AH41" s="38">
        <v>85.34</v>
      </c>
      <c r="AI41" s="39">
        <v>1</v>
      </c>
      <c r="AJ41" s="40">
        <v>0</v>
      </c>
      <c r="AK41" s="40">
        <v>0</v>
      </c>
      <c r="AL41" s="62">
        <f t="shared" si="19"/>
        <v>90.34</v>
      </c>
      <c r="AM41" s="64" t="s">
        <v>93</v>
      </c>
    </row>
    <row r="42" spans="1:39" s="1" customFormat="1" ht="12.75">
      <c r="A42" s="13" t="s">
        <v>79</v>
      </c>
      <c r="B42" s="11"/>
      <c r="C42" s="10"/>
      <c r="D42" s="12"/>
      <c r="E42" s="52">
        <f t="shared" si="10"/>
        <v>48</v>
      </c>
      <c r="F42" s="53">
        <f t="shared" si="11"/>
        <v>1</v>
      </c>
      <c r="G42" s="54">
        <f t="shared" si="12"/>
        <v>11</v>
      </c>
      <c r="H42" s="60">
        <f t="shared" si="13"/>
        <v>313.98999999999995</v>
      </c>
      <c r="I42" s="38">
        <v>45.79</v>
      </c>
      <c r="J42" s="39">
        <v>3</v>
      </c>
      <c r="K42" s="40">
        <v>1</v>
      </c>
      <c r="L42" s="40">
        <v>0</v>
      </c>
      <c r="M42" s="55">
        <f t="shared" si="14"/>
        <v>70.78999999999999</v>
      </c>
      <c r="N42" s="38">
        <v>35.4</v>
      </c>
      <c r="O42" s="39">
        <v>0</v>
      </c>
      <c r="P42" s="40">
        <v>0</v>
      </c>
      <c r="Q42" s="40">
        <v>0</v>
      </c>
      <c r="R42" s="55">
        <f t="shared" si="15"/>
        <v>35.4</v>
      </c>
      <c r="S42" s="38">
        <v>47</v>
      </c>
      <c r="T42" s="39">
        <v>1</v>
      </c>
      <c r="U42" s="40">
        <v>0</v>
      </c>
      <c r="V42" s="40">
        <v>0</v>
      </c>
      <c r="W42" s="55">
        <f t="shared" si="16"/>
        <v>52</v>
      </c>
      <c r="X42" s="38">
        <v>29.02</v>
      </c>
      <c r="Y42" s="39">
        <v>1</v>
      </c>
      <c r="Z42" s="40">
        <v>0</v>
      </c>
      <c r="AA42" s="40">
        <v>0</v>
      </c>
      <c r="AB42" s="55">
        <f t="shared" si="17"/>
        <v>34.019999999999996</v>
      </c>
      <c r="AC42" s="38">
        <v>35.45</v>
      </c>
      <c r="AD42" s="39">
        <v>5</v>
      </c>
      <c r="AE42" s="40">
        <v>0</v>
      </c>
      <c r="AF42" s="40">
        <v>0</v>
      </c>
      <c r="AG42" s="55">
        <f t="shared" si="18"/>
        <v>60.45</v>
      </c>
      <c r="AH42" s="38">
        <v>56.33</v>
      </c>
      <c r="AI42" s="39">
        <v>1</v>
      </c>
      <c r="AJ42" s="40">
        <v>0</v>
      </c>
      <c r="AK42" s="40">
        <v>0</v>
      </c>
      <c r="AL42" s="62">
        <f t="shared" si="19"/>
        <v>61.33</v>
      </c>
      <c r="AM42" s="64" t="s">
        <v>90</v>
      </c>
    </row>
    <row r="43" spans="1:39" s="1" customFormat="1" ht="12.75">
      <c r="A43" s="13" t="s">
        <v>111</v>
      </c>
      <c r="B43" s="11"/>
      <c r="C43" s="10"/>
      <c r="D43" s="12"/>
      <c r="E43" s="52">
        <f t="shared" si="10"/>
        <v>47</v>
      </c>
      <c r="F43" s="53">
        <f t="shared" si="11"/>
        <v>1</v>
      </c>
      <c r="G43" s="54">
        <f t="shared" si="12"/>
        <v>16</v>
      </c>
      <c r="H43" s="60">
        <f t="shared" si="13"/>
        <v>310.6</v>
      </c>
      <c r="I43" s="38">
        <v>37.91</v>
      </c>
      <c r="J43" s="39">
        <v>5</v>
      </c>
      <c r="K43" s="40">
        <v>0</v>
      </c>
      <c r="L43" s="40">
        <v>0</v>
      </c>
      <c r="M43" s="55">
        <f t="shared" si="14"/>
        <v>62.91</v>
      </c>
      <c r="N43" s="38">
        <v>40.11</v>
      </c>
      <c r="O43" s="39">
        <v>5</v>
      </c>
      <c r="P43" s="40">
        <v>0</v>
      </c>
      <c r="Q43" s="40">
        <v>0</v>
      </c>
      <c r="R43" s="55">
        <f t="shared" si="15"/>
        <v>65.11</v>
      </c>
      <c r="S43" s="38">
        <v>41.37</v>
      </c>
      <c r="T43" s="39">
        <v>0</v>
      </c>
      <c r="U43" s="40">
        <v>0</v>
      </c>
      <c r="V43" s="40">
        <v>0</v>
      </c>
      <c r="W43" s="55">
        <f t="shared" si="16"/>
        <v>41.37</v>
      </c>
      <c r="X43" s="38">
        <v>35.8</v>
      </c>
      <c r="Y43" s="39">
        <v>2</v>
      </c>
      <c r="Z43" s="40">
        <v>0</v>
      </c>
      <c r="AA43" s="40">
        <v>0</v>
      </c>
      <c r="AB43" s="55">
        <f t="shared" si="17"/>
        <v>45.8</v>
      </c>
      <c r="AC43" s="38">
        <v>36.24</v>
      </c>
      <c r="AD43" s="39">
        <v>3</v>
      </c>
      <c r="AE43" s="40">
        <v>0</v>
      </c>
      <c r="AF43" s="40">
        <v>0</v>
      </c>
      <c r="AG43" s="55">
        <f t="shared" si="18"/>
        <v>51.24</v>
      </c>
      <c r="AH43" s="38">
        <v>39.17</v>
      </c>
      <c r="AI43" s="39">
        <v>1</v>
      </c>
      <c r="AJ43" s="40">
        <v>0</v>
      </c>
      <c r="AK43" s="40">
        <v>0</v>
      </c>
      <c r="AL43" s="62">
        <f t="shared" si="19"/>
        <v>44.17</v>
      </c>
      <c r="AM43" s="64" t="s">
        <v>82</v>
      </c>
    </row>
    <row r="44" spans="1:39" s="1" customFormat="1" ht="12.75">
      <c r="A44" s="13" t="s">
        <v>36</v>
      </c>
      <c r="B44" s="11"/>
      <c r="C44" s="10"/>
      <c r="D44" s="12"/>
      <c r="E44" s="52">
        <f t="shared" si="10"/>
        <v>44</v>
      </c>
      <c r="F44" s="53">
        <f t="shared" si="11"/>
        <v>4</v>
      </c>
      <c r="G44" s="54">
        <f t="shared" si="12"/>
        <v>6</v>
      </c>
      <c r="H44" s="60">
        <f t="shared" si="13"/>
        <v>295.49</v>
      </c>
      <c r="I44" s="38">
        <v>43.45</v>
      </c>
      <c r="J44" s="39">
        <v>0</v>
      </c>
      <c r="K44" s="40">
        <v>0</v>
      </c>
      <c r="L44" s="40">
        <v>0</v>
      </c>
      <c r="M44" s="55">
        <f t="shared" si="14"/>
        <v>43.45</v>
      </c>
      <c r="N44" s="38">
        <v>48.56</v>
      </c>
      <c r="O44" s="39">
        <v>0</v>
      </c>
      <c r="P44" s="40">
        <v>0</v>
      </c>
      <c r="Q44" s="40">
        <v>0</v>
      </c>
      <c r="R44" s="55">
        <f t="shared" si="15"/>
        <v>48.56</v>
      </c>
      <c r="S44" s="38">
        <v>40.52</v>
      </c>
      <c r="T44" s="39">
        <v>4</v>
      </c>
      <c r="U44" s="40">
        <v>0</v>
      </c>
      <c r="V44" s="40">
        <v>0</v>
      </c>
      <c r="W44" s="55">
        <f t="shared" si="16"/>
        <v>60.52</v>
      </c>
      <c r="X44" s="38">
        <v>37.63</v>
      </c>
      <c r="Y44" s="39">
        <v>2</v>
      </c>
      <c r="Z44" s="40">
        <v>0</v>
      </c>
      <c r="AA44" s="40">
        <v>0</v>
      </c>
      <c r="AB44" s="55">
        <f t="shared" si="17"/>
        <v>47.63</v>
      </c>
      <c r="AC44" s="38">
        <v>46.96</v>
      </c>
      <c r="AD44" s="39">
        <v>0</v>
      </c>
      <c r="AE44" s="40">
        <v>0</v>
      </c>
      <c r="AF44" s="40">
        <v>0</v>
      </c>
      <c r="AG44" s="55">
        <f t="shared" si="18"/>
        <v>46.96</v>
      </c>
      <c r="AH44" s="38">
        <v>48.37</v>
      </c>
      <c r="AI44" s="39">
        <v>0</v>
      </c>
      <c r="AJ44" s="40">
        <v>0</v>
      </c>
      <c r="AK44" s="40">
        <v>0</v>
      </c>
      <c r="AL44" s="62">
        <f t="shared" si="19"/>
        <v>48.37</v>
      </c>
      <c r="AM44" s="64" t="s">
        <v>48</v>
      </c>
    </row>
    <row r="45" spans="1:39" s="1" customFormat="1" ht="12.75">
      <c r="A45" s="13" t="s">
        <v>38</v>
      </c>
      <c r="B45" s="11"/>
      <c r="C45" s="10"/>
      <c r="D45" s="12"/>
      <c r="E45" s="52">
        <f t="shared" si="10"/>
        <v>36</v>
      </c>
      <c r="F45" s="53">
        <f t="shared" si="11"/>
        <v>2</v>
      </c>
      <c r="G45" s="54">
        <f t="shared" si="12"/>
        <v>5</v>
      </c>
      <c r="H45" s="60">
        <f t="shared" si="13"/>
        <v>260.40999999999997</v>
      </c>
      <c r="I45" s="38">
        <v>44.43</v>
      </c>
      <c r="J45" s="39">
        <v>2</v>
      </c>
      <c r="K45" s="40">
        <v>0</v>
      </c>
      <c r="L45" s="40">
        <v>0</v>
      </c>
      <c r="M45" s="55">
        <f t="shared" si="14"/>
        <v>54.43</v>
      </c>
      <c r="N45" s="38">
        <v>33.68</v>
      </c>
      <c r="O45" s="39">
        <v>0</v>
      </c>
      <c r="P45" s="40">
        <v>0</v>
      </c>
      <c r="Q45" s="40">
        <v>0</v>
      </c>
      <c r="R45" s="55">
        <f t="shared" si="15"/>
        <v>33.68</v>
      </c>
      <c r="S45" s="38">
        <v>37.93</v>
      </c>
      <c r="T45" s="39">
        <v>0</v>
      </c>
      <c r="U45" s="40">
        <v>0</v>
      </c>
      <c r="V45" s="40">
        <v>0</v>
      </c>
      <c r="W45" s="55">
        <f t="shared" si="16"/>
        <v>37.93</v>
      </c>
      <c r="X45" s="38">
        <v>32.22</v>
      </c>
      <c r="Y45" s="39">
        <v>1</v>
      </c>
      <c r="Z45" s="40">
        <v>0</v>
      </c>
      <c r="AA45" s="40">
        <v>0</v>
      </c>
      <c r="AB45" s="55">
        <f t="shared" si="17"/>
        <v>37.22</v>
      </c>
      <c r="AC45" s="38">
        <v>39.38</v>
      </c>
      <c r="AD45" s="39">
        <v>1</v>
      </c>
      <c r="AE45" s="40">
        <v>0</v>
      </c>
      <c r="AF45" s="40">
        <v>0</v>
      </c>
      <c r="AG45" s="55">
        <f t="shared" si="18"/>
        <v>44.38</v>
      </c>
      <c r="AH45" s="38">
        <v>47.77</v>
      </c>
      <c r="AI45" s="39">
        <v>1</v>
      </c>
      <c r="AJ45" s="40">
        <v>0</v>
      </c>
      <c r="AK45" s="40">
        <v>0</v>
      </c>
      <c r="AL45" s="62">
        <f t="shared" si="19"/>
        <v>52.77</v>
      </c>
      <c r="AM45" s="64" t="s">
        <v>50</v>
      </c>
    </row>
    <row r="46" spans="1:39" s="1" customFormat="1" ht="12.75">
      <c r="A46" s="13" t="s">
        <v>121</v>
      </c>
      <c r="B46" s="11"/>
      <c r="C46" s="10"/>
      <c r="D46" s="12"/>
      <c r="E46" s="52">
        <f t="shared" si="10"/>
        <v>16</v>
      </c>
      <c r="F46" s="53">
        <f t="shared" si="11"/>
        <v>5</v>
      </c>
      <c r="G46" s="54">
        <f t="shared" si="12"/>
        <v>3</v>
      </c>
      <c r="H46" s="60">
        <f t="shared" si="13"/>
        <v>196.67000000000002</v>
      </c>
      <c r="I46" s="38">
        <v>35.5</v>
      </c>
      <c r="J46" s="39">
        <v>0</v>
      </c>
      <c r="K46" s="40">
        <v>0</v>
      </c>
      <c r="L46" s="40">
        <v>0</v>
      </c>
      <c r="M46" s="55">
        <f t="shared" si="14"/>
        <v>35.5</v>
      </c>
      <c r="N46" s="38">
        <v>26.29</v>
      </c>
      <c r="O46" s="39">
        <v>0</v>
      </c>
      <c r="P46" s="40">
        <v>0</v>
      </c>
      <c r="Q46" s="40">
        <v>0</v>
      </c>
      <c r="R46" s="55">
        <f t="shared" si="15"/>
        <v>26.29</v>
      </c>
      <c r="S46" s="38">
        <v>32.86</v>
      </c>
      <c r="T46" s="39">
        <v>0</v>
      </c>
      <c r="U46" s="40">
        <v>0</v>
      </c>
      <c r="V46" s="40">
        <v>0</v>
      </c>
      <c r="W46" s="55">
        <f t="shared" si="16"/>
        <v>32.86</v>
      </c>
      <c r="X46" s="38">
        <v>26.58</v>
      </c>
      <c r="Y46" s="39">
        <v>3</v>
      </c>
      <c r="Z46" s="40">
        <v>0</v>
      </c>
      <c r="AA46" s="40">
        <v>0</v>
      </c>
      <c r="AB46" s="55">
        <f t="shared" si="17"/>
        <v>41.58</v>
      </c>
      <c r="AC46" s="38">
        <v>29.45</v>
      </c>
      <c r="AD46" s="39">
        <v>0</v>
      </c>
      <c r="AE46" s="40">
        <v>0</v>
      </c>
      <c r="AF46" s="40">
        <v>0</v>
      </c>
      <c r="AG46" s="55">
        <f t="shared" si="18"/>
        <v>29.45</v>
      </c>
      <c r="AH46" s="38">
        <v>30.99</v>
      </c>
      <c r="AI46" s="39">
        <v>0</v>
      </c>
      <c r="AJ46" s="40">
        <v>0</v>
      </c>
      <c r="AK46" s="40">
        <v>0</v>
      </c>
      <c r="AL46" s="62">
        <f t="shared" si="19"/>
        <v>30.99</v>
      </c>
      <c r="AM46" s="64" t="s">
        <v>52</v>
      </c>
    </row>
    <row r="47" spans="1:39" s="1" customFormat="1" ht="12.75">
      <c r="A47" s="13" t="s">
        <v>40</v>
      </c>
      <c r="B47" s="11"/>
      <c r="C47" s="10"/>
      <c r="D47" s="12"/>
      <c r="E47" s="52">
        <f t="shared" si="10"/>
        <v>28</v>
      </c>
      <c r="F47" s="53">
        <f t="shared" si="11"/>
        <v>6</v>
      </c>
      <c r="G47" s="54">
        <f t="shared" si="12"/>
        <v>0</v>
      </c>
      <c r="H47" s="60">
        <f t="shared" si="13"/>
        <v>227.89999999999998</v>
      </c>
      <c r="I47" s="38">
        <v>44.97</v>
      </c>
      <c r="J47" s="39">
        <v>0</v>
      </c>
      <c r="K47" s="40">
        <v>0</v>
      </c>
      <c r="L47" s="40">
        <v>0</v>
      </c>
      <c r="M47" s="55">
        <f t="shared" si="14"/>
        <v>44.97</v>
      </c>
      <c r="N47" s="38">
        <v>35.47</v>
      </c>
      <c r="O47" s="39">
        <v>0</v>
      </c>
      <c r="P47" s="40">
        <v>0</v>
      </c>
      <c r="Q47" s="40">
        <v>0</v>
      </c>
      <c r="R47" s="55">
        <f t="shared" si="15"/>
        <v>35.47</v>
      </c>
      <c r="S47" s="38">
        <v>38.54</v>
      </c>
      <c r="T47" s="39">
        <v>0</v>
      </c>
      <c r="U47" s="40">
        <v>0</v>
      </c>
      <c r="V47" s="40">
        <v>0</v>
      </c>
      <c r="W47" s="55">
        <f t="shared" si="16"/>
        <v>38.54</v>
      </c>
      <c r="X47" s="38">
        <v>30.97</v>
      </c>
      <c r="Y47" s="39">
        <v>0</v>
      </c>
      <c r="Z47" s="40">
        <v>0</v>
      </c>
      <c r="AA47" s="40">
        <v>0</v>
      </c>
      <c r="AB47" s="55">
        <f t="shared" si="17"/>
        <v>30.97</v>
      </c>
      <c r="AC47" s="38">
        <v>33.34</v>
      </c>
      <c r="AD47" s="39">
        <v>0</v>
      </c>
      <c r="AE47" s="40">
        <v>0</v>
      </c>
      <c r="AF47" s="40">
        <v>0</v>
      </c>
      <c r="AG47" s="55">
        <f t="shared" si="18"/>
        <v>33.34</v>
      </c>
      <c r="AH47" s="38">
        <v>44.61</v>
      </c>
      <c r="AI47" s="39">
        <v>0</v>
      </c>
      <c r="AJ47" s="40">
        <v>0</v>
      </c>
      <c r="AK47" s="40">
        <v>0</v>
      </c>
      <c r="AL47" s="62">
        <f t="shared" si="19"/>
        <v>44.61</v>
      </c>
      <c r="AM47" s="64" t="s">
        <v>52</v>
      </c>
    </row>
    <row r="48" spans="1:39" s="1" customFormat="1" ht="12.75">
      <c r="A48" s="13" t="s">
        <v>57</v>
      </c>
      <c r="B48" s="11"/>
      <c r="C48" s="10"/>
      <c r="D48" s="12"/>
      <c r="E48" s="52">
        <f t="shared" si="10"/>
        <v>65</v>
      </c>
      <c r="F48" s="53">
        <f t="shared" si="11"/>
        <v>0</v>
      </c>
      <c r="G48" s="54">
        <f t="shared" si="12"/>
        <v>31</v>
      </c>
      <c r="H48" s="60">
        <f t="shared" si="13"/>
        <v>594.36</v>
      </c>
      <c r="I48" s="38">
        <v>86.91</v>
      </c>
      <c r="J48" s="39">
        <v>8</v>
      </c>
      <c r="K48" s="40">
        <v>1</v>
      </c>
      <c r="L48" s="40">
        <v>0</v>
      </c>
      <c r="M48" s="55">
        <f t="shared" si="14"/>
        <v>136.91</v>
      </c>
      <c r="N48" s="38">
        <v>71.06</v>
      </c>
      <c r="O48" s="39">
        <v>8</v>
      </c>
      <c r="P48" s="40">
        <v>0</v>
      </c>
      <c r="Q48" s="40">
        <v>0</v>
      </c>
      <c r="R48" s="55">
        <f t="shared" si="15"/>
        <v>111.06</v>
      </c>
      <c r="S48" s="38">
        <v>37.2</v>
      </c>
      <c r="T48" s="39">
        <v>7</v>
      </c>
      <c r="U48" s="40">
        <v>0</v>
      </c>
      <c r="V48" s="40">
        <v>0</v>
      </c>
      <c r="W48" s="55">
        <f t="shared" si="16"/>
        <v>72.2</v>
      </c>
      <c r="X48" s="38">
        <v>86.95</v>
      </c>
      <c r="Y48" s="39">
        <v>3</v>
      </c>
      <c r="Z48" s="40">
        <v>0</v>
      </c>
      <c r="AA48" s="40">
        <v>0</v>
      </c>
      <c r="AB48" s="55">
        <f t="shared" si="17"/>
        <v>101.95</v>
      </c>
      <c r="AC48" s="38">
        <v>67.81</v>
      </c>
      <c r="AD48" s="39">
        <v>2</v>
      </c>
      <c r="AE48" s="40">
        <v>0</v>
      </c>
      <c r="AF48" s="40">
        <v>0</v>
      </c>
      <c r="AG48" s="55">
        <f t="shared" si="18"/>
        <v>77.81</v>
      </c>
      <c r="AH48" s="38">
        <v>79.43</v>
      </c>
      <c r="AI48" s="39">
        <v>3</v>
      </c>
      <c r="AJ48" s="40">
        <v>0</v>
      </c>
      <c r="AK48" s="40">
        <v>0</v>
      </c>
      <c r="AL48" s="62">
        <f t="shared" si="19"/>
        <v>94.43</v>
      </c>
      <c r="AM48" s="64" t="s">
        <v>53</v>
      </c>
    </row>
    <row r="49" spans="1:39" s="1" customFormat="1" ht="12.75">
      <c r="A49" s="13" t="s">
        <v>41</v>
      </c>
      <c r="B49" s="11"/>
      <c r="C49" s="10"/>
      <c r="D49" s="12"/>
      <c r="E49" s="52">
        <f t="shared" si="10"/>
        <v>66</v>
      </c>
      <c r="F49" s="53">
        <f t="shared" si="11"/>
        <v>1</v>
      </c>
      <c r="G49" s="54">
        <f t="shared" si="12"/>
        <v>16</v>
      </c>
      <c r="H49" s="60">
        <f t="shared" si="13"/>
        <v>703.6700000000001</v>
      </c>
      <c r="I49" s="38">
        <v>126.1</v>
      </c>
      <c r="J49" s="39">
        <v>6</v>
      </c>
      <c r="K49" s="40">
        <v>0</v>
      </c>
      <c r="L49" s="40">
        <v>0</v>
      </c>
      <c r="M49" s="55">
        <f t="shared" si="14"/>
        <v>156.1</v>
      </c>
      <c r="N49" s="38">
        <v>129.29</v>
      </c>
      <c r="O49" s="39">
        <v>2</v>
      </c>
      <c r="P49" s="40">
        <v>0</v>
      </c>
      <c r="Q49" s="40">
        <v>0</v>
      </c>
      <c r="R49" s="55">
        <f t="shared" si="15"/>
        <v>139.29</v>
      </c>
      <c r="S49" s="38">
        <v>83.34</v>
      </c>
      <c r="T49" s="39">
        <v>1</v>
      </c>
      <c r="U49" s="40">
        <v>0</v>
      </c>
      <c r="V49" s="40">
        <v>0</v>
      </c>
      <c r="W49" s="55">
        <f t="shared" si="16"/>
        <v>88.34</v>
      </c>
      <c r="X49" s="38">
        <v>92.44</v>
      </c>
      <c r="Y49" s="39">
        <v>5</v>
      </c>
      <c r="Z49" s="40">
        <v>0</v>
      </c>
      <c r="AA49" s="40">
        <v>0</v>
      </c>
      <c r="AB49" s="55">
        <f t="shared" si="17"/>
        <v>117.44</v>
      </c>
      <c r="AC49" s="38">
        <v>101.29</v>
      </c>
      <c r="AD49" s="39">
        <v>2</v>
      </c>
      <c r="AE49" s="40">
        <v>0</v>
      </c>
      <c r="AF49" s="40">
        <v>0</v>
      </c>
      <c r="AG49" s="55">
        <f t="shared" si="18"/>
        <v>111.29</v>
      </c>
      <c r="AH49" s="38">
        <v>91.21</v>
      </c>
      <c r="AI49" s="39">
        <v>0</v>
      </c>
      <c r="AJ49" s="40">
        <v>0</v>
      </c>
      <c r="AK49" s="40">
        <v>0</v>
      </c>
      <c r="AL49" s="62">
        <f t="shared" si="19"/>
        <v>91.21</v>
      </c>
      <c r="AM49" s="64" t="s">
        <v>53</v>
      </c>
    </row>
    <row r="50" spans="1:39" s="1" customFormat="1" ht="12.75">
      <c r="A50" s="13" t="s">
        <v>86</v>
      </c>
      <c r="B50" s="11"/>
      <c r="C50" s="10"/>
      <c r="D50" s="12"/>
      <c r="E50" s="52">
        <f t="shared" si="10"/>
        <v>67</v>
      </c>
      <c r="F50" s="53">
        <f t="shared" si="11"/>
        <v>0</v>
      </c>
      <c r="G50" s="54">
        <f t="shared" si="12"/>
        <v>32</v>
      </c>
      <c r="H50" s="60">
        <f t="shared" si="13"/>
        <v>753.35</v>
      </c>
      <c r="I50" s="38">
        <v>117.31</v>
      </c>
      <c r="J50" s="39">
        <v>1</v>
      </c>
      <c r="K50" s="40">
        <v>0</v>
      </c>
      <c r="L50" s="40">
        <v>0</v>
      </c>
      <c r="M50" s="55">
        <f t="shared" si="14"/>
        <v>122.31</v>
      </c>
      <c r="N50" s="38">
        <v>96.19</v>
      </c>
      <c r="O50" s="39">
        <v>7</v>
      </c>
      <c r="P50" s="40">
        <v>0</v>
      </c>
      <c r="Q50" s="40">
        <v>0</v>
      </c>
      <c r="R50" s="55">
        <f t="shared" si="15"/>
        <v>131.19</v>
      </c>
      <c r="S50" s="38">
        <v>78.34</v>
      </c>
      <c r="T50" s="39">
        <v>8</v>
      </c>
      <c r="U50" s="40">
        <v>0</v>
      </c>
      <c r="V50" s="40">
        <v>0</v>
      </c>
      <c r="W50" s="55">
        <f t="shared" si="16"/>
        <v>118.34</v>
      </c>
      <c r="X50" s="38">
        <v>80.92</v>
      </c>
      <c r="Y50" s="39">
        <v>8</v>
      </c>
      <c r="Z50" s="40">
        <v>0</v>
      </c>
      <c r="AA50" s="40">
        <v>0</v>
      </c>
      <c r="AB50" s="55">
        <f t="shared" si="17"/>
        <v>120.92</v>
      </c>
      <c r="AC50" s="38">
        <v>101.99</v>
      </c>
      <c r="AD50" s="39">
        <v>5</v>
      </c>
      <c r="AE50" s="95">
        <v>0</v>
      </c>
      <c r="AF50" s="40">
        <v>0</v>
      </c>
      <c r="AG50" s="55">
        <f t="shared" si="18"/>
        <v>126.99</v>
      </c>
      <c r="AH50" s="38">
        <v>118.6</v>
      </c>
      <c r="AI50" s="39">
        <v>3</v>
      </c>
      <c r="AJ50" s="40">
        <v>0</v>
      </c>
      <c r="AK50" s="40">
        <v>0</v>
      </c>
      <c r="AL50" s="62">
        <f t="shared" si="19"/>
        <v>133.6</v>
      </c>
      <c r="AM50" s="64" t="s">
        <v>53</v>
      </c>
    </row>
    <row r="51" spans="1:39" s="1" customFormat="1" ht="12.75">
      <c r="A51" s="13" t="s">
        <v>61</v>
      </c>
      <c r="B51" s="11"/>
      <c r="C51" s="10"/>
      <c r="D51" s="12"/>
      <c r="E51" s="52">
        <f t="shared" si="10"/>
        <v>41</v>
      </c>
      <c r="F51" s="53">
        <f t="shared" si="11"/>
        <v>3</v>
      </c>
      <c r="G51" s="54">
        <f t="shared" si="12"/>
        <v>6</v>
      </c>
      <c r="H51" s="60">
        <f t="shared" si="13"/>
        <v>272.77</v>
      </c>
      <c r="I51" s="38">
        <v>49.63</v>
      </c>
      <c r="J51" s="39">
        <v>1</v>
      </c>
      <c r="K51" s="40">
        <v>0</v>
      </c>
      <c r="L51" s="40">
        <v>0</v>
      </c>
      <c r="M51" s="55">
        <f t="shared" si="14"/>
        <v>54.63</v>
      </c>
      <c r="N51" s="38">
        <v>33.46</v>
      </c>
      <c r="O51" s="39">
        <v>3</v>
      </c>
      <c r="P51" s="40">
        <v>0</v>
      </c>
      <c r="Q51" s="40">
        <v>0</v>
      </c>
      <c r="R51" s="55">
        <f t="shared" si="15"/>
        <v>48.46</v>
      </c>
      <c r="S51" s="38">
        <v>39.88</v>
      </c>
      <c r="T51" s="39">
        <v>2</v>
      </c>
      <c r="U51" s="40">
        <v>0</v>
      </c>
      <c r="V51" s="40">
        <v>0</v>
      </c>
      <c r="W51" s="55">
        <f t="shared" si="16"/>
        <v>49.88</v>
      </c>
      <c r="X51" s="38">
        <v>29.03</v>
      </c>
      <c r="Y51" s="39">
        <v>0</v>
      </c>
      <c r="Z51" s="40">
        <v>0</v>
      </c>
      <c r="AA51" s="40">
        <v>0</v>
      </c>
      <c r="AB51" s="55">
        <f t="shared" si="17"/>
        <v>29.03</v>
      </c>
      <c r="AC51" s="38">
        <v>40.5</v>
      </c>
      <c r="AD51" s="39">
        <v>0</v>
      </c>
      <c r="AE51" s="40">
        <v>0</v>
      </c>
      <c r="AF51" s="40">
        <v>0</v>
      </c>
      <c r="AG51" s="55">
        <f t="shared" si="18"/>
        <v>40.5</v>
      </c>
      <c r="AH51" s="38">
        <v>50.27</v>
      </c>
      <c r="AI51" s="39">
        <v>0</v>
      </c>
      <c r="AJ51" s="40">
        <v>0</v>
      </c>
      <c r="AK51" s="40">
        <v>0</v>
      </c>
      <c r="AL51" s="62">
        <f t="shared" si="19"/>
        <v>50.27</v>
      </c>
      <c r="AM51" s="64" t="s">
        <v>124</v>
      </c>
    </row>
    <row r="52" spans="1:39" s="1" customFormat="1" ht="12.75">
      <c r="A52" s="93" t="s">
        <v>80</v>
      </c>
      <c r="B52" s="11"/>
      <c r="C52" s="10"/>
      <c r="D52" s="12"/>
      <c r="E52" s="52">
        <f t="shared" si="10"/>
        <v>60</v>
      </c>
      <c r="F52" s="53">
        <f t="shared" si="11"/>
        <v>0</v>
      </c>
      <c r="G52" s="54">
        <f t="shared" si="12"/>
        <v>16</v>
      </c>
      <c r="H52" s="60">
        <f t="shared" si="13"/>
        <v>411.07</v>
      </c>
      <c r="I52" s="38">
        <v>63.3</v>
      </c>
      <c r="J52" s="39">
        <v>2</v>
      </c>
      <c r="K52" s="40">
        <v>0</v>
      </c>
      <c r="L52" s="40">
        <v>0</v>
      </c>
      <c r="M52" s="55">
        <f t="shared" si="14"/>
        <v>73.3</v>
      </c>
      <c r="N52" s="38">
        <v>49.69</v>
      </c>
      <c r="O52" s="39">
        <v>2</v>
      </c>
      <c r="P52" s="40">
        <v>0</v>
      </c>
      <c r="Q52" s="40">
        <v>0</v>
      </c>
      <c r="R52" s="55">
        <f t="shared" si="15"/>
        <v>59.69</v>
      </c>
      <c r="S52" s="38">
        <v>42.52</v>
      </c>
      <c r="T52" s="39">
        <v>6</v>
      </c>
      <c r="U52" s="40">
        <v>0</v>
      </c>
      <c r="V52" s="40">
        <v>0</v>
      </c>
      <c r="W52" s="55">
        <f t="shared" si="16"/>
        <v>72.52000000000001</v>
      </c>
      <c r="X52" s="38">
        <v>49.41</v>
      </c>
      <c r="Y52" s="39">
        <v>1</v>
      </c>
      <c r="Z52" s="40">
        <v>0</v>
      </c>
      <c r="AA52" s="40">
        <v>0</v>
      </c>
      <c r="AB52" s="55">
        <f t="shared" si="17"/>
        <v>54.41</v>
      </c>
      <c r="AC52" s="38">
        <v>60.76</v>
      </c>
      <c r="AD52" s="39">
        <v>1</v>
      </c>
      <c r="AE52" s="40">
        <v>0</v>
      </c>
      <c r="AF52" s="40">
        <v>0</v>
      </c>
      <c r="AG52" s="55">
        <f t="shared" si="18"/>
        <v>65.75999999999999</v>
      </c>
      <c r="AH52" s="38">
        <v>65.39</v>
      </c>
      <c r="AI52" s="39">
        <v>4</v>
      </c>
      <c r="AJ52" s="40">
        <v>0</v>
      </c>
      <c r="AK52" s="40">
        <v>0</v>
      </c>
      <c r="AL52" s="62">
        <f t="shared" si="19"/>
        <v>85.39</v>
      </c>
      <c r="AM52" s="64" t="s">
        <v>73</v>
      </c>
    </row>
    <row r="53" spans="1:39" s="1" customFormat="1" ht="12.75">
      <c r="A53" s="13" t="s">
        <v>64</v>
      </c>
      <c r="B53" s="11"/>
      <c r="C53" s="10"/>
      <c r="D53" s="12"/>
      <c r="E53" s="52">
        <f t="shared" si="10"/>
        <v>64</v>
      </c>
      <c r="F53" s="53">
        <f t="shared" si="11"/>
        <v>0</v>
      </c>
      <c r="G53" s="54">
        <f t="shared" si="12"/>
        <v>21</v>
      </c>
      <c r="H53" s="60">
        <f t="shared" si="13"/>
        <v>532.52</v>
      </c>
      <c r="I53" s="38">
        <v>77.96</v>
      </c>
      <c r="J53" s="39">
        <v>3</v>
      </c>
      <c r="K53" s="40">
        <v>1</v>
      </c>
      <c r="L53" s="40">
        <v>0</v>
      </c>
      <c r="M53" s="55">
        <f t="shared" si="14"/>
        <v>102.96</v>
      </c>
      <c r="N53" s="38">
        <v>60.17</v>
      </c>
      <c r="O53" s="39">
        <v>3</v>
      </c>
      <c r="P53" s="40">
        <v>0</v>
      </c>
      <c r="Q53" s="40">
        <v>0</v>
      </c>
      <c r="R53" s="55">
        <f t="shared" si="15"/>
        <v>75.17</v>
      </c>
      <c r="S53" s="38">
        <v>61.36</v>
      </c>
      <c r="T53" s="39">
        <v>8</v>
      </c>
      <c r="U53" s="40">
        <v>0</v>
      </c>
      <c r="V53" s="40">
        <v>0</v>
      </c>
      <c r="W53" s="55">
        <f t="shared" si="16"/>
        <v>101.36</v>
      </c>
      <c r="X53" s="38">
        <v>56.01</v>
      </c>
      <c r="Y53" s="39">
        <v>2</v>
      </c>
      <c r="Z53" s="40">
        <v>0</v>
      </c>
      <c r="AA53" s="40">
        <v>0</v>
      </c>
      <c r="AB53" s="55">
        <f t="shared" si="17"/>
        <v>66.00999999999999</v>
      </c>
      <c r="AC53" s="38">
        <v>76.44</v>
      </c>
      <c r="AD53" s="39">
        <v>3</v>
      </c>
      <c r="AE53" s="40">
        <v>0</v>
      </c>
      <c r="AF53" s="40">
        <v>0</v>
      </c>
      <c r="AG53" s="55">
        <f t="shared" si="18"/>
        <v>91.44</v>
      </c>
      <c r="AH53" s="38">
        <v>85.58</v>
      </c>
      <c r="AI53" s="39">
        <v>2</v>
      </c>
      <c r="AJ53" s="40">
        <v>0</v>
      </c>
      <c r="AK53" s="40">
        <v>0</v>
      </c>
      <c r="AL53" s="62">
        <f t="shared" si="19"/>
        <v>95.58</v>
      </c>
      <c r="AM53" s="64" t="s">
        <v>73</v>
      </c>
    </row>
    <row r="54" spans="1:39" s="1" customFormat="1" ht="12.75">
      <c r="A54" s="13" t="s">
        <v>117</v>
      </c>
      <c r="B54" s="11"/>
      <c r="C54" s="10"/>
      <c r="D54" s="12"/>
      <c r="E54" s="52">
        <f t="shared" si="10"/>
        <v>1</v>
      </c>
      <c r="F54" s="53">
        <f t="shared" si="11"/>
        <v>5</v>
      </c>
      <c r="G54" s="54">
        <f t="shared" si="12"/>
        <v>2</v>
      </c>
      <c r="H54" s="60">
        <f t="shared" si="13"/>
        <v>131.08</v>
      </c>
      <c r="I54" s="38">
        <v>27.68</v>
      </c>
      <c r="J54" s="39">
        <v>0</v>
      </c>
      <c r="K54" s="40">
        <v>0</v>
      </c>
      <c r="L54" s="40">
        <v>0</v>
      </c>
      <c r="M54" s="55">
        <f t="shared" si="14"/>
        <v>27.68</v>
      </c>
      <c r="N54" s="38">
        <v>18.1</v>
      </c>
      <c r="O54" s="39">
        <v>0</v>
      </c>
      <c r="P54" s="40">
        <v>0</v>
      </c>
      <c r="Q54" s="40">
        <v>0</v>
      </c>
      <c r="R54" s="55">
        <f t="shared" si="15"/>
        <v>18.1</v>
      </c>
      <c r="S54" s="38">
        <v>19.06</v>
      </c>
      <c r="T54" s="39">
        <v>2</v>
      </c>
      <c r="U54" s="40">
        <v>0</v>
      </c>
      <c r="V54" s="40">
        <v>0</v>
      </c>
      <c r="W54" s="55">
        <f t="shared" si="16"/>
        <v>29.06</v>
      </c>
      <c r="X54" s="38">
        <v>16.69</v>
      </c>
      <c r="Y54" s="39">
        <v>0</v>
      </c>
      <c r="Z54" s="40">
        <v>0</v>
      </c>
      <c r="AA54" s="40">
        <v>0</v>
      </c>
      <c r="AB54" s="55">
        <f t="shared" si="17"/>
        <v>16.69</v>
      </c>
      <c r="AC54" s="38">
        <v>17.96</v>
      </c>
      <c r="AD54" s="39">
        <v>0</v>
      </c>
      <c r="AE54" s="40">
        <v>0</v>
      </c>
      <c r="AF54" s="40">
        <v>0</v>
      </c>
      <c r="AG54" s="55">
        <f t="shared" si="18"/>
        <v>17.96</v>
      </c>
      <c r="AH54" s="38">
        <v>21.59</v>
      </c>
      <c r="AI54" s="39">
        <v>0</v>
      </c>
      <c r="AJ54" s="40">
        <v>0</v>
      </c>
      <c r="AK54" s="40">
        <v>0</v>
      </c>
      <c r="AL54" s="62">
        <f t="shared" si="19"/>
        <v>21.59</v>
      </c>
      <c r="AM54" s="64" t="s">
        <v>55</v>
      </c>
    </row>
    <row r="55" spans="1:39" s="1" customFormat="1" ht="12.75">
      <c r="A55" s="13" t="s">
        <v>62</v>
      </c>
      <c r="B55" s="11"/>
      <c r="C55" s="10"/>
      <c r="D55" s="12"/>
      <c r="E55" s="52">
        <f t="shared" si="10"/>
        <v>6</v>
      </c>
      <c r="F55" s="53">
        <f t="shared" si="11"/>
        <v>4</v>
      </c>
      <c r="G55" s="54">
        <f t="shared" si="12"/>
        <v>2</v>
      </c>
      <c r="H55" s="60">
        <f t="shared" si="13"/>
        <v>158.72</v>
      </c>
      <c r="I55" s="38">
        <v>32.16</v>
      </c>
      <c r="J55" s="39">
        <v>0</v>
      </c>
      <c r="K55" s="40">
        <v>0</v>
      </c>
      <c r="L55" s="40">
        <v>0</v>
      </c>
      <c r="M55" s="55">
        <f t="shared" si="14"/>
        <v>32.16</v>
      </c>
      <c r="N55" s="38">
        <v>22.25</v>
      </c>
      <c r="O55" s="39">
        <v>0</v>
      </c>
      <c r="P55" s="40">
        <v>0</v>
      </c>
      <c r="Q55" s="40">
        <v>0</v>
      </c>
      <c r="R55" s="55">
        <f t="shared" si="15"/>
        <v>22.25</v>
      </c>
      <c r="S55" s="38">
        <v>25.82</v>
      </c>
      <c r="T55" s="39">
        <v>0</v>
      </c>
      <c r="U55" s="40">
        <v>0</v>
      </c>
      <c r="V55" s="40">
        <v>0</v>
      </c>
      <c r="W55" s="55">
        <f t="shared" si="16"/>
        <v>25.82</v>
      </c>
      <c r="X55" s="38">
        <v>21.75</v>
      </c>
      <c r="Y55" s="39">
        <v>1</v>
      </c>
      <c r="Z55" s="40">
        <v>0</v>
      </c>
      <c r="AA55" s="40">
        <v>0</v>
      </c>
      <c r="AB55" s="55">
        <f t="shared" si="17"/>
        <v>26.75</v>
      </c>
      <c r="AC55" s="38">
        <v>20.39</v>
      </c>
      <c r="AD55" s="39">
        <v>1</v>
      </c>
      <c r="AE55" s="40">
        <v>0</v>
      </c>
      <c r="AF55" s="40">
        <v>0</v>
      </c>
      <c r="AG55" s="55">
        <f t="shared" si="18"/>
        <v>25.39</v>
      </c>
      <c r="AH55" s="38">
        <v>26.35</v>
      </c>
      <c r="AI55" s="39">
        <v>0</v>
      </c>
      <c r="AJ55" s="40">
        <v>0</v>
      </c>
      <c r="AK55" s="40">
        <v>0</v>
      </c>
      <c r="AL55" s="62">
        <f t="shared" si="19"/>
        <v>26.35</v>
      </c>
      <c r="AM55" s="64" t="s">
        <v>55</v>
      </c>
    </row>
    <row r="56" spans="1:39" s="1" customFormat="1" ht="12.75">
      <c r="A56" s="13" t="s">
        <v>87</v>
      </c>
      <c r="B56" s="11"/>
      <c r="C56" s="10"/>
      <c r="D56" s="12"/>
      <c r="E56" s="52">
        <f t="shared" si="10"/>
        <v>10</v>
      </c>
      <c r="F56" s="53">
        <f t="shared" si="11"/>
        <v>4</v>
      </c>
      <c r="G56" s="54">
        <f t="shared" si="12"/>
        <v>2</v>
      </c>
      <c r="H56" s="60">
        <f t="shared" si="13"/>
        <v>172.92000000000002</v>
      </c>
      <c r="I56" s="38">
        <v>32.27</v>
      </c>
      <c r="J56" s="39">
        <v>0</v>
      </c>
      <c r="K56" s="40">
        <v>0</v>
      </c>
      <c r="L56" s="40">
        <v>0</v>
      </c>
      <c r="M56" s="55">
        <f t="shared" si="14"/>
        <v>32.27</v>
      </c>
      <c r="N56" s="38">
        <v>25.01</v>
      </c>
      <c r="O56" s="39">
        <v>0</v>
      </c>
      <c r="P56" s="40">
        <v>1</v>
      </c>
      <c r="Q56" s="40">
        <v>0</v>
      </c>
      <c r="R56" s="55">
        <f t="shared" si="15"/>
        <v>35.010000000000005</v>
      </c>
      <c r="S56" s="38">
        <v>21.63</v>
      </c>
      <c r="T56" s="39">
        <v>1</v>
      </c>
      <c r="U56" s="40">
        <v>0</v>
      </c>
      <c r="V56" s="40">
        <v>0</v>
      </c>
      <c r="W56" s="55">
        <f t="shared" si="16"/>
        <v>26.63</v>
      </c>
      <c r="X56" s="38">
        <v>19.71</v>
      </c>
      <c r="Y56" s="39">
        <v>0</v>
      </c>
      <c r="Z56" s="40">
        <v>0</v>
      </c>
      <c r="AA56" s="40">
        <v>0</v>
      </c>
      <c r="AB56" s="55">
        <f t="shared" si="17"/>
        <v>19.71</v>
      </c>
      <c r="AC56" s="38">
        <v>22.75</v>
      </c>
      <c r="AD56" s="39">
        <v>0</v>
      </c>
      <c r="AE56" s="40">
        <v>0</v>
      </c>
      <c r="AF56" s="40">
        <v>0</v>
      </c>
      <c r="AG56" s="55">
        <f t="shared" si="18"/>
        <v>22.75</v>
      </c>
      <c r="AH56" s="38">
        <v>31.55</v>
      </c>
      <c r="AI56" s="39">
        <v>1</v>
      </c>
      <c r="AJ56" s="40">
        <v>0</v>
      </c>
      <c r="AK56" s="40">
        <v>0</v>
      </c>
      <c r="AL56" s="62">
        <f t="shared" si="19"/>
        <v>36.55</v>
      </c>
      <c r="AM56" s="64" t="s">
        <v>55</v>
      </c>
    </row>
    <row r="57" spans="1:39" s="1" customFormat="1" ht="12.75">
      <c r="A57" s="13" t="s">
        <v>107</v>
      </c>
      <c r="B57" s="11"/>
      <c r="C57" s="10"/>
      <c r="D57" s="12"/>
      <c r="E57" s="52">
        <f t="shared" si="10"/>
        <v>63</v>
      </c>
      <c r="F57" s="53">
        <f t="shared" si="11"/>
        <v>3</v>
      </c>
      <c r="G57" s="54">
        <f t="shared" si="12"/>
        <v>4</v>
      </c>
      <c r="H57" s="60">
        <f t="shared" si="13"/>
        <v>512.6999999999999</v>
      </c>
      <c r="I57" s="38">
        <v>67.49</v>
      </c>
      <c r="J57" s="39">
        <v>0</v>
      </c>
      <c r="K57" s="40">
        <v>0</v>
      </c>
      <c r="L57" s="40">
        <v>0</v>
      </c>
      <c r="M57" s="55">
        <f t="shared" si="14"/>
        <v>67.49</v>
      </c>
      <c r="N57" s="38">
        <v>56.7</v>
      </c>
      <c r="O57" s="39">
        <v>0</v>
      </c>
      <c r="P57" s="40">
        <v>0</v>
      </c>
      <c r="Q57" s="40">
        <v>0</v>
      </c>
      <c r="R57" s="55">
        <f t="shared" si="15"/>
        <v>56.7</v>
      </c>
      <c r="S57" s="38">
        <v>124.81</v>
      </c>
      <c r="T57" s="39">
        <v>2</v>
      </c>
      <c r="U57" s="40">
        <v>0</v>
      </c>
      <c r="V57" s="40">
        <v>0</v>
      </c>
      <c r="W57" s="55">
        <f t="shared" si="16"/>
        <v>134.81</v>
      </c>
      <c r="X57" s="38">
        <v>50.9</v>
      </c>
      <c r="Y57" s="39">
        <v>0</v>
      </c>
      <c r="Z57" s="40">
        <v>0</v>
      </c>
      <c r="AA57" s="40">
        <v>0</v>
      </c>
      <c r="AB57" s="55">
        <f t="shared" si="17"/>
        <v>50.9</v>
      </c>
      <c r="AC57" s="38">
        <v>111.83</v>
      </c>
      <c r="AD57" s="39">
        <v>1</v>
      </c>
      <c r="AE57" s="40">
        <v>0</v>
      </c>
      <c r="AF57" s="40">
        <v>0</v>
      </c>
      <c r="AG57" s="55">
        <f t="shared" si="18"/>
        <v>116.83</v>
      </c>
      <c r="AH57" s="38">
        <v>80.97</v>
      </c>
      <c r="AI57" s="39">
        <v>1</v>
      </c>
      <c r="AJ57" s="40">
        <v>0</v>
      </c>
      <c r="AK57" s="40">
        <v>0</v>
      </c>
      <c r="AL57" s="62">
        <f t="shared" si="19"/>
        <v>85.97</v>
      </c>
      <c r="AM57" s="64" t="s">
        <v>55</v>
      </c>
    </row>
    <row r="58" spans="1:39" s="1" customFormat="1" ht="12.75">
      <c r="A58" s="93" t="s">
        <v>94</v>
      </c>
      <c r="B58" s="11"/>
      <c r="C58" s="10"/>
      <c r="D58" s="12"/>
      <c r="E58" s="52">
        <f t="shared" si="10"/>
        <v>38</v>
      </c>
      <c r="F58" s="53">
        <f t="shared" si="11"/>
        <v>1</v>
      </c>
      <c r="G58" s="54">
        <f t="shared" si="12"/>
        <v>10</v>
      </c>
      <c r="H58" s="60">
        <f t="shared" si="13"/>
        <v>268.73</v>
      </c>
      <c r="I58" s="38">
        <v>40.79</v>
      </c>
      <c r="J58" s="39">
        <v>2</v>
      </c>
      <c r="K58" s="40">
        <v>0</v>
      </c>
      <c r="L58" s="40">
        <v>0</v>
      </c>
      <c r="M58" s="55">
        <f t="shared" si="14"/>
        <v>50.79</v>
      </c>
      <c r="N58" s="38">
        <v>32.14</v>
      </c>
      <c r="O58" s="39">
        <v>3</v>
      </c>
      <c r="P58" s="40">
        <v>0</v>
      </c>
      <c r="Q58" s="40">
        <v>0</v>
      </c>
      <c r="R58" s="55">
        <f t="shared" si="15"/>
        <v>47.14</v>
      </c>
      <c r="S58" s="38">
        <v>33.31</v>
      </c>
      <c r="T58" s="39">
        <v>1</v>
      </c>
      <c r="U58" s="40">
        <v>0</v>
      </c>
      <c r="V58" s="40">
        <v>0</v>
      </c>
      <c r="W58" s="55">
        <f t="shared" si="16"/>
        <v>38.31</v>
      </c>
      <c r="X58" s="38">
        <v>32.65</v>
      </c>
      <c r="Y58" s="39">
        <v>2</v>
      </c>
      <c r="Z58" s="40">
        <v>1</v>
      </c>
      <c r="AA58" s="40">
        <v>0</v>
      </c>
      <c r="AB58" s="55">
        <f t="shared" si="17"/>
        <v>52.65</v>
      </c>
      <c r="AC58" s="38">
        <v>32.93</v>
      </c>
      <c r="AD58" s="39">
        <v>2</v>
      </c>
      <c r="AE58" s="40">
        <v>0</v>
      </c>
      <c r="AF58" s="40">
        <v>0</v>
      </c>
      <c r="AG58" s="55">
        <f t="shared" si="18"/>
        <v>42.93</v>
      </c>
      <c r="AH58" s="38">
        <v>36.91</v>
      </c>
      <c r="AI58" s="39">
        <v>0</v>
      </c>
      <c r="AJ58" s="40">
        <v>0</v>
      </c>
      <c r="AK58" s="40">
        <v>0</v>
      </c>
      <c r="AL58" s="62">
        <f t="shared" si="19"/>
        <v>36.91</v>
      </c>
      <c r="AM58" s="64" t="s">
        <v>95</v>
      </c>
    </row>
    <row r="59" spans="1:39" s="1" customFormat="1" ht="12.75">
      <c r="A59" s="13" t="s">
        <v>67</v>
      </c>
      <c r="B59" s="11"/>
      <c r="C59" s="10"/>
      <c r="D59" s="12"/>
      <c r="E59" s="52">
        <f t="shared" si="10"/>
        <v>42</v>
      </c>
      <c r="F59" s="53">
        <f t="shared" si="11"/>
        <v>3</v>
      </c>
      <c r="G59" s="54">
        <f t="shared" si="12"/>
        <v>5</v>
      </c>
      <c r="H59" s="60">
        <f t="shared" si="13"/>
        <v>275.12</v>
      </c>
      <c r="I59" s="38">
        <v>43.75</v>
      </c>
      <c r="J59" s="39">
        <v>1</v>
      </c>
      <c r="K59" s="40">
        <v>0</v>
      </c>
      <c r="L59" s="40">
        <v>0</v>
      </c>
      <c r="M59" s="55">
        <f t="shared" si="14"/>
        <v>48.75</v>
      </c>
      <c r="N59" s="38">
        <v>39.24</v>
      </c>
      <c r="O59" s="39">
        <v>0</v>
      </c>
      <c r="P59" s="40">
        <v>0</v>
      </c>
      <c r="Q59" s="40">
        <v>0</v>
      </c>
      <c r="R59" s="55">
        <f t="shared" si="15"/>
        <v>39.24</v>
      </c>
      <c r="S59" s="38">
        <v>42.51</v>
      </c>
      <c r="T59" s="39">
        <v>0</v>
      </c>
      <c r="U59" s="40">
        <v>0</v>
      </c>
      <c r="V59" s="40">
        <v>0</v>
      </c>
      <c r="W59" s="55">
        <f t="shared" si="16"/>
        <v>42.51</v>
      </c>
      <c r="X59" s="38">
        <v>31.84</v>
      </c>
      <c r="Y59" s="39">
        <v>1</v>
      </c>
      <c r="Z59" s="40">
        <v>0</v>
      </c>
      <c r="AA59" s="40">
        <v>0</v>
      </c>
      <c r="AB59" s="55">
        <f t="shared" si="17"/>
        <v>36.84</v>
      </c>
      <c r="AC59" s="38">
        <v>40.91</v>
      </c>
      <c r="AD59" s="39">
        <v>0</v>
      </c>
      <c r="AE59" s="40">
        <v>0</v>
      </c>
      <c r="AF59" s="40">
        <v>0</v>
      </c>
      <c r="AG59" s="55">
        <f t="shared" si="18"/>
        <v>40.91</v>
      </c>
      <c r="AH59" s="38">
        <v>51.87</v>
      </c>
      <c r="AI59" s="39">
        <v>3</v>
      </c>
      <c r="AJ59" s="40">
        <v>0</v>
      </c>
      <c r="AK59" s="40">
        <v>0</v>
      </c>
      <c r="AL59" s="62">
        <f t="shared" si="19"/>
        <v>66.87</v>
      </c>
      <c r="AM59" s="64" t="s">
        <v>75</v>
      </c>
    </row>
    <row r="60" spans="1:39" s="1" customFormat="1" ht="12.75">
      <c r="A60" s="13" t="s">
        <v>37</v>
      </c>
      <c r="B60" s="11"/>
      <c r="C60" s="10"/>
      <c r="D60" s="12"/>
      <c r="E60" s="52">
        <f t="shared" si="10"/>
        <v>14</v>
      </c>
      <c r="F60" s="53">
        <f t="shared" si="11"/>
        <v>2</v>
      </c>
      <c r="G60" s="54">
        <f t="shared" si="12"/>
        <v>7</v>
      </c>
      <c r="H60" s="60">
        <f t="shared" si="13"/>
        <v>195.95999999999998</v>
      </c>
      <c r="I60" s="38">
        <v>34.44</v>
      </c>
      <c r="J60" s="39">
        <v>2</v>
      </c>
      <c r="K60" s="40">
        <v>0</v>
      </c>
      <c r="L60" s="40">
        <v>0</v>
      </c>
      <c r="M60" s="55">
        <f t="shared" si="14"/>
        <v>44.44</v>
      </c>
      <c r="N60" s="38">
        <v>23.41</v>
      </c>
      <c r="O60" s="39">
        <v>0</v>
      </c>
      <c r="P60" s="40">
        <v>0</v>
      </c>
      <c r="Q60" s="40">
        <v>0</v>
      </c>
      <c r="R60" s="55">
        <f t="shared" si="15"/>
        <v>23.41</v>
      </c>
      <c r="S60" s="38">
        <v>23.8</v>
      </c>
      <c r="T60" s="39">
        <v>2</v>
      </c>
      <c r="U60" s="40">
        <v>0</v>
      </c>
      <c r="V60" s="40">
        <v>0</v>
      </c>
      <c r="W60" s="55">
        <f t="shared" si="16"/>
        <v>33.8</v>
      </c>
      <c r="X60" s="38">
        <v>21.6</v>
      </c>
      <c r="Y60" s="39">
        <v>1</v>
      </c>
      <c r="Z60" s="40">
        <v>0</v>
      </c>
      <c r="AA60" s="40">
        <v>0</v>
      </c>
      <c r="AB60" s="55">
        <f t="shared" si="17"/>
        <v>26.6</v>
      </c>
      <c r="AC60" s="38">
        <v>22.7</v>
      </c>
      <c r="AD60" s="39">
        <v>2</v>
      </c>
      <c r="AE60" s="40">
        <v>0</v>
      </c>
      <c r="AF60" s="40">
        <v>0</v>
      </c>
      <c r="AG60" s="55">
        <f t="shared" si="18"/>
        <v>32.7</v>
      </c>
      <c r="AH60" s="38">
        <v>35.01</v>
      </c>
      <c r="AI60" s="39">
        <v>0</v>
      </c>
      <c r="AJ60" s="40">
        <v>0</v>
      </c>
      <c r="AK60" s="40">
        <v>0</v>
      </c>
      <c r="AL60" s="62">
        <f t="shared" si="19"/>
        <v>35.01</v>
      </c>
      <c r="AM60" s="64" t="s">
        <v>49</v>
      </c>
    </row>
    <row r="61" spans="1:39" s="1" customFormat="1" ht="12.75">
      <c r="A61" s="13" t="s">
        <v>85</v>
      </c>
      <c r="B61" s="11"/>
      <c r="C61" s="10"/>
      <c r="D61" s="12"/>
      <c r="E61" s="52">
        <f t="shared" si="10"/>
        <v>57</v>
      </c>
      <c r="F61" s="53">
        <f t="shared" si="11"/>
        <v>1</v>
      </c>
      <c r="G61" s="54">
        <f t="shared" si="12"/>
        <v>9</v>
      </c>
      <c r="H61" s="60">
        <f t="shared" si="13"/>
        <v>391.9</v>
      </c>
      <c r="I61" s="38">
        <v>73.78</v>
      </c>
      <c r="J61" s="39">
        <v>1</v>
      </c>
      <c r="K61" s="40">
        <v>0</v>
      </c>
      <c r="L61" s="40">
        <v>0</v>
      </c>
      <c r="M61" s="55">
        <f t="shared" si="14"/>
        <v>78.78</v>
      </c>
      <c r="N61" s="38">
        <v>51.48</v>
      </c>
      <c r="O61" s="39">
        <v>1</v>
      </c>
      <c r="P61" s="40">
        <v>0</v>
      </c>
      <c r="Q61" s="40">
        <v>0</v>
      </c>
      <c r="R61" s="55">
        <f t="shared" si="15"/>
        <v>56.48</v>
      </c>
      <c r="S61" s="38">
        <v>57.91</v>
      </c>
      <c r="T61" s="39">
        <v>3</v>
      </c>
      <c r="U61" s="40">
        <v>0</v>
      </c>
      <c r="V61" s="40">
        <v>0</v>
      </c>
      <c r="W61" s="55">
        <f t="shared" si="16"/>
        <v>72.91</v>
      </c>
      <c r="X61" s="38">
        <v>44.33</v>
      </c>
      <c r="Y61" s="39">
        <v>2</v>
      </c>
      <c r="Z61" s="40">
        <v>0</v>
      </c>
      <c r="AA61" s="40">
        <v>0</v>
      </c>
      <c r="AB61" s="55">
        <f t="shared" si="17"/>
        <v>54.33</v>
      </c>
      <c r="AC61" s="38">
        <v>52.87</v>
      </c>
      <c r="AD61" s="39">
        <v>2</v>
      </c>
      <c r="AE61" s="40">
        <v>0</v>
      </c>
      <c r="AF61" s="40">
        <v>0</v>
      </c>
      <c r="AG61" s="55">
        <f t="shared" si="18"/>
        <v>62.87</v>
      </c>
      <c r="AH61" s="38">
        <v>66.53</v>
      </c>
      <c r="AI61" s="39">
        <v>0</v>
      </c>
      <c r="AJ61" s="40">
        <v>0</v>
      </c>
      <c r="AK61" s="40">
        <v>0</v>
      </c>
      <c r="AL61" s="62">
        <f t="shared" si="19"/>
        <v>66.53</v>
      </c>
      <c r="AM61" s="64" t="s">
        <v>71</v>
      </c>
    </row>
    <row r="62" spans="1:39" s="1" customFormat="1" ht="12.75">
      <c r="A62" s="13" t="s">
        <v>58</v>
      </c>
      <c r="B62" s="11"/>
      <c r="C62" s="10"/>
      <c r="D62" s="12"/>
      <c r="E62" s="52">
        <f t="shared" si="10"/>
        <v>58</v>
      </c>
      <c r="F62" s="53">
        <f t="shared" si="11"/>
        <v>0</v>
      </c>
      <c r="G62" s="54">
        <f t="shared" si="12"/>
        <v>19</v>
      </c>
      <c r="H62" s="60">
        <f t="shared" si="13"/>
        <v>400.52000000000004</v>
      </c>
      <c r="I62" s="38">
        <v>61.23</v>
      </c>
      <c r="J62" s="39">
        <v>6</v>
      </c>
      <c r="K62" s="40">
        <v>0</v>
      </c>
      <c r="L62" s="40">
        <v>0</v>
      </c>
      <c r="M62" s="55">
        <f t="shared" si="14"/>
        <v>91.22999999999999</v>
      </c>
      <c r="N62" s="38">
        <v>46.06</v>
      </c>
      <c r="O62" s="39">
        <v>3</v>
      </c>
      <c r="P62" s="40">
        <v>0</v>
      </c>
      <c r="Q62" s="40">
        <v>0</v>
      </c>
      <c r="R62" s="55">
        <f t="shared" si="15"/>
        <v>61.06</v>
      </c>
      <c r="S62" s="38">
        <v>39.58</v>
      </c>
      <c r="T62" s="39">
        <v>4</v>
      </c>
      <c r="U62" s="40">
        <v>0</v>
      </c>
      <c r="V62" s="40">
        <v>0</v>
      </c>
      <c r="W62" s="55">
        <f t="shared" si="16"/>
        <v>59.58</v>
      </c>
      <c r="X62" s="38">
        <v>41.09</v>
      </c>
      <c r="Y62" s="39">
        <v>1</v>
      </c>
      <c r="Z62" s="40">
        <v>1</v>
      </c>
      <c r="AA62" s="40">
        <v>0</v>
      </c>
      <c r="AB62" s="55">
        <f t="shared" si="17"/>
        <v>56.09</v>
      </c>
      <c r="AC62" s="38">
        <v>46.86</v>
      </c>
      <c r="AD62" s="39">
        <v>3</v>
      </c>
      <c r="AE62" s="40">
        <v>0</v>
      </c>
      <c r="AF62" s="40">
        <v>0</v>
      </c>
      <c r="AG62" s="55">
        <f t="shared" si="18"/>
        <v>61.86</v>
      </c>
      <c r="AH62" s="38">
        <v>50.7</v>
      </c>
      <c r="AI62" s="39">
        <v>2</v>
      </c>
      <c r="AJ62" s="40">
        <v>1</v>
      </c>
      <c r="AK62" s="40">
        <v>0</v>
      </c>
      <c r="AL62" s="62">
        <f t="shared" si="19"/>
        <v>70.7</v>
      </c>
      <c r="AM62" s="64" t="s">
        <v>71</v>
      </c>
    </row>
    <row r="63" spans="1:39" s="1" customFormat="1" ht="12.75">
      <c r="A63" s="13" t="s">
        <v>56</v>
      </c>
      <c r="B63" s="11"/>
      <c r="C63" s="10"/>
      <c r="D63" s="12"/>
      <c r="E63" s="52">
        <f t="shared" si="10"/>
        <v>62</v>
      </c>
      <c r="F63" s="53">
        <f t="shared" si="11"/>
        <v>0</v>
      </c>
      <c r="G63" s="54">
        <f t="shared" si="12"/>
        <v>23</v>
      </c>
      <c r="H63" s="60">
        <f t="shared" si="13"/>
        <v>473.02</v>
      </c>
      <c r="I63" s="38">
        <v>70.87</v>
      </c>
      <c r="J63" s="39">
        <v>5</v>
      </c>
      <c r="K63" s="40">
        <v>0</v>
      </c>
      <c r="L63" s="40">
        <v>0</v>
      </c>
      <c r="M63" s="55">
        <f t="shared" si="14"/>
        <v>95.87</v>
      </c>
      <c r="N63" s="38">
        <v>56.98</v>
      </c>
      <c r="O63" s="39">
        <v>1</v>
      </c>
      <c r="P63" s="40">
        <v>0</v>
      </c>
      <c r="Q63" s="40">
        <v>0</v>
      </c>
      <c r="R63" s="55">
        <f t="shared" si="15"/>
        <v>61.98</v>
      </c>
      <c r="S63" s="38">
        <v>65.13</v>
      </c>
      <c r="T63" s="39">
        <v>2</v>
      </c>
      <c r="U63" s="40">
        <v>0</v>
      </c>
      <c r="V63" s="40">
        <v>0</v>
      </c>
      <c r="W63" s="55">
        <f t="shared" si="16"/>
        <v>75.13</v>
      </c>
      <c r="X63" s="38">
        <v>46.79</v>
      </c>
      <c r="Y63" s="39">
        <v>6</v>
      </c>
      <c r="Z63" s="40">
        <v>0</v>
      </c>
      <c r="AA63" s="40">
        <v>0</v>
      </c>
      <c r="AB63" s="55">
        <f t="shared" si="17"/>
        <v>76.78999999999999</v>
      </c>
      <c r="AC63" s="38">
        <v>57.34</v>
      </c>
      <c r="AD63" s="39">
        <v>3</v>
      </c>
      <c r="AE63" s="40">
        <v>0</v>
      </c>
      <c r="AF63" s="40">
        <v>0</v>
      </c>
      <c r="AG63" s="55">
        <f t="shared" si="18"/>
        <v>72.34</v>
      </c>
      <c r="AH63" s="38">
        <v>60.91</v>
      </c>
      <c r="AI63" s="39">
        <v>6</v>
      </c>
      <c r="AJ63" s="40">
        <v>0</v>
      </c>
      <c r="AK63" s="40">
        <v>0</v>
      </c>
      <c r="AL63" s="62">
        <f t="shared" si="19"/>
        <v>90.91</v>
      </c>
      <c r="AM63" s="64" t="s">
        <v>71</v>
      </c>
    </row>
    <row r="64" spans="1:39" s="1" customFormat="1" ht="12.75">
      <c r="A64" s="13" t="s">
        <v>63</v>
      </c>
      <c r="B64" s="11"/>
      <c r="C64" s="10"/>
      <c r="D64" s="12"/>
      <c r="E64" s="52">
        <f t="shared" si="10"/>
        <v>5</v>
      </c>
      <c r="F64" s="53">
        <f t="shared" si="11"/>
        <v>5</v>
      </c>
      <c r="G64" s="54">
        <f t="shared" si="12"/>
        <v>1</v>
      </c>
      <c r="H64" s="60">
        <f t="shared" si="13"/>
        <v>145.5</v>
      </c>
      <c r="I64" s="38">
        <v>27.84</v>
      </c>
      <c r="J64" s="39">
        <v>0</v>
      </c>
      <c r="K64" s="40">
        <v>0</v>
      </c>
      <c r="L64" s="40">
        <v>0</v>
      </c>
      <c r="M64" s="55">
        <f t="shared" si="14"/>
        <v>27.84</v>
      </c>
      <c r="N64" s="38">
        <v>20.35</v>
      </c>
      <c r="O64" s="39">
        <v>0</v>
      </c>
      <c r="P64" s="40">
        <v>0</v>
      </c>
      <c r="Q64" s="40">
        <v>0</v>
      </c>
      <c r="R64" s="55">
        <f t="shared" si="15"/>
        <v>20.35</v>
      </c>
      <c r="S64" s="38">
        <v>25.66</v>
      </c>
      <c r="T64" s="39">
        <v>1</v>
      </c>
      <c r="U64" s="40">
        <v>0</v>
      </c>
      <c r="V64" s="40">
        <v>0</v>
      </c>
      <c r="W64" s="55">
        <f t="shared" si="16"/>
        <v>30.66</v>
      </c>
      <c r="X64" s="38">
        <v>18.97</v>
      </c>
      <c r="Y64" s="39">
        <v>0</v>
      </c>
      <c r="Z64" s="40">
        <v>0</v>
      </c>
      <c r="AA64" s="40">
        <v>0</v>
      </c>
      <c r="AB64" s="55">
        <f t="shared" si="17"/>
        <v>18.97</v>
      </c>
      <c r="AC64" s="38">
        <v>20.85</v>
      </c>
      <c r="AD64" s="39">
        <v>0</v>
      </c>
      <c r="AE64" s="40">
        <v>0</v>
      </c>
      <c r="AF64" s="40">
        <v>0</v>
      </c>
      <c r="AG64" s="55">
        <f t="shared" si="18"/>
        <v>20.85</v>
      </c>
      <c r="AH64" s="38">
        <v>26.83</v>
      </c>
      <c r="AI64" s="39">
        <v>0</v>
      </c>
      <c r="AJ64" s="40">
        <v>0</v>
      </c>
      <c r="AK64" s="40">
        <v>0</v>
      </c>
      <c r="AL64" s="62">
        <f t="shared" si="19"/>
        <v>26.83</v>
      </c>
      <c r="AM64" s="64" t="s">
        <v>45</v>
      </c>
    </row>
    <row r="65" spans="1:39" s="1" customFormat="1" ht="12.75">
      <c r="A65" s="13" t="s">
        <v>116</v>
      </c>
      <c r="B65" s="11"/>
      <c r="C65" s="10"/>
      <c r="D65" s="12"/>
      <c r="E65" s="52">
        <f t="shared" si="10"/>
        <v>11</v>
      </c>
      <c r="F65" s="53">
        <f t="shared" si="11"/>
        <v>2</v>
      </c>
      <c r="G65" s="54">
        <f t="shared" si="12"/>
        <v>6</v>
      </c>
      <c r="H65" s="60">
        <f t="shared" si="13"/>
        <v>188.86999999999998</v>
      </c>
      <c r="I65" s="38">
        <v>26.17</v>
      </c>
      <c r="J65" s="39">
        <v>1</v>
      </c>
      <c r="K65" s="40">
        <v>0</v>
      </c>
      <c r="L65" s="40">
        <v>0</v>
      </c>
      <c r="M65" s="55">
        <f t="shared" si="14"/>
        <v>31.17</v>
      </c>
      <c r="N65" s="38">
        <v>34.66</v>
      </c>
      <c r="O65" s="39">
        <v>1</v>
      </c>
      <c r="P65" s="40">
        <v>0</v>
      </c>
      <c r="Q65" s="40">
        <v>0</v>
      </c>
      <c r="R65" s="55">
        <f t="shared" si="15"/>
        <v>39.66</v>
      </c>
      <c r="S65" s="38">
        <v>24.3</v>
      </c>
      <c r="T65" s="39">
        <v>0</v>
      </c>
      <c r="U65" s="40">
        <v>0</v>
      </c>
      <c r="V65" s="40">
        <v>0</v>
      </c>
      <c r="W65" s="55">
        <f t="shared" si="16"/>
        <v>24.3</v>
      </c>
      <c r="X65" s="38">
        <v>18.96</v>
      </c>
      <c r="Y65" s="39">
        <v>2</v>
      </c>
      <c r="Z65" s="40">
        <v>0</v>
      </c>
      <c r="AA65" s="40">
        <v>0</v>
      </c>
      <c r="AB65" s="55">
        <f t="shared" si="17"/>
        <v>28.96</v>
      </c>
      <c r="AC65" s="38">
        <v>23.49</v>
      </c>
      <c r="AD65" s="39">
        <v>2</v>
      </c>
      <c r="AE65" s="40">
        <v>0</v>
      </c>
      <c r="AF65" s="40">
        <v>0</v>
      </c>
      <c r="AG65" s="55">
        <f t="shared" si="18"/>
        <v>33.489999999999995</v>
      </c>
      <c r="AH65" s="38">
        <v>31.29</v>
      </c>
      <c r="AI65" s="39">
        <v>0</v>
      </c>
      <c r="AJ65" s="40">
        <v>0</v>
      </c>
      <c r="AK65" s="40">
        <v>0</v>
      </c>
      <c r="AL65" s="62">
        <f t="shared" si="19"/>
        <v>31.29</v>
      </c>
      <c r="AM65" s="64" t="s">
        <v>45</v>
      </c>
    </row>
    <row r="66" spans="1:39" s="1" customFormat="1" ht="12.75">
      <c r="A66" s="13" t="s">
        <v>31</v>
      </c>
      <c r="B66" s="11"/>
      <c r="C66" s="10"/>
      <c r="D66" s="12"/>
      <c r="E66" s="52">
        <f t="shared" si="10"/>
        <v>17</v>
      </c>
      <c r="F66" s="53">
        <f t="shared" si="11"/>
        <v>3</v>
      </c>
      <c r="G66" s="54">
        <f t="shared" si="12"/>
        <v>5</v>
      </c>
      <c r="H66" s="60">
        <f t="shared" si="13"/>
        <v>198.95000000000002</v>
      </c>
      <c r="I66" s="38">
        <v>37.81</v>
      </c>
      <c r="J66" s="39">
        <v>1</v>
      </c>
      <c r="K66" s="40">
        <v>0</v>
      </c>
      <c r="L66" s="40">
        <v>0</v>
      </c>
      <c r="M66" s="55">
        <f t="shared" si="14"/>
        <v>42.81</v>
      </c>
      <c r="N66" s="38">
        <v>26.17</v>
      </c>
      <c r="O66" s="39">
        <v>0</v>
      </c>
      <c r="P66" s="40">
        <v>0</v>
      </c>
      <c r="Q66" s="40">
        <v>0</v>
      </c>
      <c r="R66" s="55">
        <f t="shared" si="15"/>
        <v>26.17</v>
      </c>
      <c r="S66" s="38">
        <v>28.79</v>
      </c>
      <c r="T66" s="39">
        <v>2</v>
      </c>
      <c r="U66" s="40">
        <v>0</v>
      </c>
      <c r="V66" s="40">
        <v>0</v>
      </c>
      <c r="W66" s="55">
        <f t="shared" si="16"/>
        <v>38.79</v>
      </c>
      <c r="X66" s="38">
        <v>22.9</v>
      </c>
      <c r="Y66" s="39">
        <v>0</v>
      </c>
      <c r="Z66" s="40">
        <v>0</v>
      </c>
      <c r="AA66" s="40">
        <v>0</v>
      </c>
      <c r="AB66" s="55">
        <f t="shared" si="17"/>
        <v>22.9</v>
      </c>
      <c r="AC66" s="38">
        <v>26.4</v>
      </c>
      <c r="AD66" s="39">
        <v>0</v>
      </c>
      <c r="AE66" s="40">
        <v>0</v>
      </c>
      <c r="AF66" s="40">
        <v>0</v>
      </c>
      <c r="AG66" s="55">
        <f t="shared" si="18"/>
        <v>26.4</v>
      </c>
      <c r="AH66" s="38">
        <v>31.88</v>
      </c>
      <c r="AI66" s="39">
        <v>2</v>
      </c>
      <c r="AJ66" s="40">
        <v>0</v>
      </c>
      <c r="AK66" s="40">
        <v>0</v>
      </c>
      <c r="AL66" s="62">
        <f t="shared" si="19"/>
        <v>41.879999999999995</v>
      </c>
      <c r="AM66" s="64" t="s">
        <v>45</v>
      </c>
    </row>
    <row r="67" spans="1:39" s="1" customFormat="1" ht="12.75">
      <c r="A67" s="13" t="s">
        <v>60</v>
      </c>
      <c r="B67" s="11"/>
      <c r="C67" s="10"/>
      <c r="D67" s="12"/>
      <c r="E67" s="52">
        <f t="shared" si="10"/>
        <v>24</v>
      </c>
      <c r="F67" s="53">
        <f t="shared" si="11"/>
        <v>3</v>
      </c>
      <c r="G67" s="54">
        <f t="shared" si="12"/>
        <v>3</v>
      </c>
      <c r="H67" s="60">
        <f t="shared" si="13"/>
        <v>215.13</v>
      </c>
      <c r="I67" s="38">
        <v>33.86</v>
      </c>
      <c r="J67" s="39">
        <v>0</v>
      </c>
      <c r="K67" s="40">
        <v>0</v>
      </c>
      <c r="L67" s="40">
        <v>0</v>
      </c>
      <c r="M67" s="55">
        <f t="shared" si="14"/>
        <v>33.86</v>
      </c>
      <c r="N67" s="38">
        <v>43.16</v>
      </c>
      <c r="O67" s="39">
        <v>1</v>
      </c>
      <c r="P67" s="40">
        <v>1</v>
      </c>
      <c r="Q67" s="40">
        <v>0</v>
      </c>
      <c r="R67" s="55">
        <f t="shared" si="15"/>
        <v>58.16</v>
      </c>
      <c r="S67" s="38">
        <v>29.8</v>
      </c>
      <c r="T67" s="39">
        <v>1</v>
      </c>
      <c r="U67" s="40">
        <v>0</v>
      </c>
      <c r="V67" s="40">
        <v>0</v>
      </c>
      <c r="W67" s="55">
        <f t="shared" si="16"/>
        <v>34.8</v>
      </c>
      <c r="X67" s="38">
        <v>25.44</v>
      </c>
      <c r="Y67" s="39">
        <v>0</v>
      </c>
      <c r="Z67" s="40">
        <v>0</v>
      </c>
      <c r="AA67" s="40">
        <v>0</v>
      </c>
      <c r="AB67" s="55">
        <f t="shared" si="17"/>
        <v>25.44</v>
      </c>
      <c r="AC67" s="38">
        <v>25.38</v>
      </c>
      <c r="AD67" s="39">
        <v>1</v>
      </c>
      <c r="AE67" s="40">
        <v>0</v>
      </c>
      <c r="AF67" s="40">
        <v>0</v>
      </c>
      <c r="AG67" s="55">
        <f t="shared" si="18"/>
        <v>30.38</v>
      </c>
      <c r="AH67" s="38">
        <v>32.49</v>
      </c>
      <c r="AI67" s="39">
        <v>0</v>
      </c>
      <c r="AJ67" s="40">
        <v>0</v>
      </c>
      <c r="AK67" s="40">
        <v>0</v>
      </c>
      <c r="AL67" s="62">
        <f t="shared" si="19"/>
        <v>32.49</v>
      </c>
      <c r="AM67" s="64" t="s">
        <v>45</v>
      </c>
    </row>
    <row r="68" spans="1:39" s="1" customFormat="1" ht="12.75">
      <c r="A68" s="13" t="s">
        <v>109</v>
      </c>
      <c r="B68" s="11"/>
      <c r="C68" s="10"/>
      <c r="D68" s="12"/>
      <c r="E68" s="52">
        <f t="shared" si="10"/>
        <v>27</v>
      </c>
      <c r="F68" s="53">
        <f t="shared" si="11"/>
        <v>4</v>
      </c>
      <c r="G68" s="54">
        <f t="shared" si="12"/>
        <v>2</v>
      </c>
      <c r="H68" s="60">
        <f t="shared" si="13"/>
        <v>227.76</v>
      </c>
      <c r="I68" s="38">
        <v>44.4</v>
      </c>
      <c r="J68" s="39">
        <v>0</v>
      </c>
      <c r="K68" s="40">
        <v>0</v>
      </c>
      <c r="L68" s="40">
        <v>0</v>
      </c>
      <c r="M68" s="55">
        <f>IF((OR(I68="",I68="DNF",I68="DQ",I68="DNC")),"",(I68+(5*J68)+(K68*10)-(L68*10)))</f>
        <v>44.4</v>
      </c>
      <c r="N68" s="38">
        <v>33.17</v>
      </c>
      <c r="O68" s="39">
        <v>0</v>
      </c>
      <c r="P68" s="40">
        <v>0</v>
      </c>
      <c r="Q68" s="40">
        <v>0</v>
      </c>
      <c r="R68" s="55">
        <f>IF((OR(N68="",N68="DNF",N68="DQ",N68="DNC")),"",(N68+(5*O68)+(P68*10)-(Q68*10)))</f>
        <v>33.17</v>
      </c>
      <c r="S68" s="38">
        <v>33.04</v>
      </c>
      <c r="T68" s="39">
        <v>1</v>
      </c>
      <c r="U68" s="40">
        <v>0</v>
      </c>
      <c r="V68" s="40">
        <v>0</v>
      </c>
      <c r="W68" s="55">
        <f>IF((OR(S68="",S68="DNF",S68="DQ",S68="DNC")),"",(S68+(5*T68)+(U68*10)-(V68*10)))</f>
        <v>38.04</v>
      </c>
      <c r="X68" s="38">
        <v>28.72</v>
      </c>
      <c r="Y68" s="39">
        <v>0</v>
      </c>
      <c r="Z68" s="40">
        <v>0</v>
      </c>
      <c r="AA68" s="40">
        <v>0</v>
      </c>
      <c r="AB68" s="55">
        <f>IF((OR(X68="",X68="DNF",X68="DQ",X68="DNC")),"",(X68+(5*Y68)+(Z68*10)-(AA68*10)))</f>
        <v>28.72</v>
      </c>
      <c r="AC68" s="38">
        <v>35.61</v>
      </c>
      <c r="AD68" s="39">
        <v>0</v>
      </c>
      <c r="AE68" s="40">
        <v>0</v>
      </c>
      <c r="AF68" s="40">
        <v>0</v>
      </c>
      <c r="AG68" s="55">
        <f>IF((OR(AC68="",AC68="DNF",AC68="DQ",AC68="DNC")),"",(AC68+(5*AD68)+(AE68*10)-(AF68*10)))</f>
        <v>35.61</v>
      </c>
      <c r="AH68" s="38">
        <v>42.82</v>
      </c>
      <c r="AI68" s="39">
        <v>1</v>
      </c>
      <c r="AJ68" s="40">
        <v>0</v>
      </c>
      <c r="AK68" s="40">
        <v>0</v>
      </c>
      <c r="AL68" s="62">
        <f>IF((OR(AH68="",AH68="DNF",AH68="DQ",AH68="DNC")),"",(AH68+(5*AI68)+(AJ68*10)-(AK68*10)))</f>
        <v>47.82</v>
      </c>
      <c r="AM68" s="64" t="s">
        <v>45</v>
      </c>
    </row>
    <row r="69" spans="1:39" s="1" customFormat="1" ht="12.75">
      <c r="A69" s="93" t="s">
        <v>81</v>
      </c>
      <c r="B69" s="11"/>
      <c r="C69" s="10"/>
      <c r="D69" s="12"/>
      <c r="E69" s="52">
        <f t="shared" si="10"/>
        <v>50</v>
      </c>
      <c r="F69" s="53">
        <f t="shared" si="11"/>
        <v>4</v>
      </c>
      <c r="G69" s="54">
        <f t="shared" si="12"/>
        <v>3</v>
      </c>
      <c r="H69" s="60">
        <f t="shared" si="13"/>
        <v>340.07000000000005</v>
      </c>
      <c r="I69" s="38">
        <v>59.73</v>
      </c>
      <c r="J69" s="39">
        <v>0</v>
      </c>
      <c r="K69" s="40">
        <v>0</v>
      </c>
      <c r="L69" s="40">
        <v>0</v>
      </c>
      <c r="M69" s="55">
        <f>IF((OR(I69="",I69="DNF",I69="DQ",I69="DNC")),"",(I69+(5*J69)+(K69*10)-(L69*10)))</f>
        <v>59.73</v>
      </c>
      <c r="N69" s="38">
        <v>53.69</v>
      </c>
      <c r="O69" s="39">
        <v>0</v>
      </c>
      <c r="P69" s="40">
        <v>0</v>
      </c>
      <c r="Q69" s="40">
        <v>0</v>
      </c>
      <c r="R69" s="55">
        <f>IF((OR(N69="",N69="DNF",N69="DQ",N69="DNC")),"",(N69+(5*O69)+(P69*10)-(Q69*10)))</f>
        <v>53.69</v>
      </c>
      <c r="S69" s="38">
        <v>49.15</v>
      </c>
      <c r="T69" s="39">
        <v>0</v>
      </c>
      <c r="U69" s="40">
        <v>0</v>
      </c>
      <c r="V69" s="40">
        <v>0</v>
      </c>
      <c r="W69" s="55">
        <f>IF((OR(S69="",S69="DNF",S69="DQ",S69="DNC")),"",(S69+(5*T69)+(U69*10)-(V69*10)))</f>
        <v>49.15</v>
      </c>
      <c r="X69" s="38">
        <v>49.68</v>
      </c>
      <c r="Y69" s="39">
        <v>1</v>
      </c>
      <c r="Z69" s="40">
        <v>0</v>
      </c>
      <c r="AA69" s="40">
        <v>0</v>
      </c>
      <c r="AB69" s="55">
        <f>IF((OR(X69="",X69="DNF",X69="DQ",X69="DNC")),"",(X69+(5*Y69)+(Z69*10)-(AA69*10)))</f>
        <v>54.68</v>
      </c>
      <c r="AC69" s="38">
        <v>52.98</v>
      </c>
      <c r="AD69" s="39">
        <v>2</v>
      </c>
      <c r="AE69" s="40">
        <v>0</v>
      </c>
      <c r="AF69" s="40">
        <v>0</v>
      </c>
      <c r="AG69" s="55">
        <f>IF((OR(AC69="",AC69="DNF",AC69="DQ",AC69="DNC")),"",(AC69+(5*AD69)+(AE69*10)-(AF69*10)))</f>
        <v>62.98</v>
      </c>
      <c r="AH69" s="38">
        <v>59.84</v>
      </c>
      <c r="AI69" s="39">
        <v>0</v>
      </c>
      <c r="AJ69" s="40">
        <v>0</v>
      </c>
      <c r="AK69" s="40">
        <v>0</v>
      </c>
      <c r="AL69" s="62">
        <f>IF((OR(AH69="",AH69="DNF",AH69="DQ",AH69="DNC")),"",(AH69+(5*AI69)+(AJ69*10)-(AK69*10)))</f>
        <v>59.84</v>
      </c>
      <c r="AM69" s="64" t="s">
        <v>91</v>
      </c>
    </row>
    <row r="70" spans="1:39" s="1" customFormat="1" ht="12.75">
      <c r="A70" s="13" t="s">
        <v>118</v>
      </c>
      <c r="B70" s="11"/>
      <c r="C70" s="10"/>
      <c r="D70" s="12"/>
      <c r="E70" s="52">
        <f t="shared" si="10"/>
        <v>2</v>
      </c>
      <c r="F70" s="53">
        <f t="shared" si="11"/>
        <v>4</v>
      </c>
      <c r="G70" s="54">
        <f t="shared" si="12"/>
        <v>2</v>
      </c>
      <c r="H70" s="60">
        <f t="shared" si="13"/>
        <v>134.7</v>
      </c>
      <c r="I70" s="38">
        <v>25.36</v>
      </c>
      <c r="J70" s="39">
        <v>0</v>
      </c>
      <c r="K70" s="40">
        <v>0</v>
      </c>
      <c r="L70" s="40">
        <v>0</v>
      </c>
      <c r="M70" s="55">
        <f>IF((OR(I70="",I70="DNF",I70="DQ",I70="DNC")),"",(I70+(5*J70)+(K70*10)-(L70*10)))</f>
        <v>25.36</v>
      </c>
      <c r="N70" s="38">
        <v>20.35</v>
      </c>
      <c r="O70" s="39">
        <v>1</v>
      </c>
      <c r="P70" s="40">
        <v>0</v>
      </c>
      <c r="Q70" s="40">
        <v>0</v>
      </c>
      <c r="R70" s="55">
        <f>IF((OR(N70="",N70="DNF",N70="DQ",N70="DNC")),"",(N70+(5*O70)+(P70*10)-(Q70*10)))</f>
        <v>25.35</v>
      </c>
      <c r="S70" s="38">
        <v>18.73</v>
      </c>
      <c r="T70" s="39">
        <v>1</v>
      </c>
      <c r="U70" s="40">
        <v>0</v>
      </c>
      <c r="V70" s="40">
        <v>0</v>
      </c>
      <c r="W70" s="55">
        <f>IF((OR(S70="",S70="DNF",S70="DQ",S70="DNC")),"",(S70+(5*T70)+(U70*10)-(V70*10)))</f>
        <v>23.73</v>
      </c>
      <c r="X70" s="38">
        <v>18.65</v>
      </c>
      <c r="Y70" s="39">
        <v>0</v>
      </c>
      <c r="Z70" s="40">
        <v>0</v>
      </c>
      <c r="AA70" s="40">
        <v>0</v>
      </c>
      <c r="AB70" s="55">
        <f>IF((OR(X70="",X70="DNF",X70="DQ",X70="DNC")),"",(X70+(5*Y70)+(Z70*10)-(AA70*10)))</f>
        <v>18.65</v>
      </c>
      <c r="AC70" s="38">
        <v>19.66</v>
      </c>
      <c r="AD70" s="39">
        <v>0</v>
      </c>
      <c r="AE70" s="40">
        <v>0</v>
      </c>
      <c r="AF70" s="40">
        <v>0</v>
      </c>
      <c r="AG70" s="55">
        <f>IF((OR(AC70="",AC70="DNF",AC70="DQ",AC70="DNC")),"",(AC70+(5*AD70)+(AE70*10)-(AF70*10)))</f>
        <v>19.66</v>
      </c>
      <c r="AH70" s="38">
        <v>21.95</v>
      </c>
      <c r="AI70" s="39">
        <v>0</v>
      </c>
      <c r="AJ70" s="40">
        <v>0</v>
      </c>
      <c r="AK70" s="40">
        <v>0</v>
      </c>
      <c r="AL70" s="62">
        <f>IF((OR(AH70="",AH70="DNF",AH70="DQ",AH70="DNC")),"",(AH70+(5*AI70)+(AJ70*10)-(AK70*10)))</f>
        <v>21.95</v>
      </c>
      <c r="AM70" s="64" t="s">
        <v>119</v>
      </c>
    </row>
    <row r="71" spans="1:39" s="4" customFormat="1" ht="13.5" thickBot="1">
      <c r="A71" s="75" t="s">
        <v>16</v>
      </c>
      <c r="B71" s="75"/>
      <c r="C71" s="75"/>
      <c r="D71" s="75"/>
      <c r="E71" s="76"/>
      <c r="F71" s="77"/>
      <c r="G71" s="78"/>
      <c r="H71" s="79"/>
      <c r="I71" s="80"/>
      <c r="J71" s="81"/>
      <c r="K71" s="81"/>
      <c r="L71" s="81"/>
      <c r="M71" s="82"/>
      <c r="N71" s="80"/>
      <c r="O71" s="81"/>
      <c r="P71" s="81"/>
      <c r="Q71" s="81"/>
      <c r="R71" s="82"/>
      <c r="S71" s="80"/>
      <c r="T71" s="81"/>
      <c r="U71" s="81"/>
      <c r="V71" s="81"/>
      <c r="W71" s="82"/>
      <c r="X71" s="80"/>
      <c r="Y71" s="81"/>
      <c r="Z71" s="81"/>
      <c r="AA71" s="81"/>
      <c r="AB71" s="82"/>
      <c r="AC71" s="80"/>
      <c r="AD71" s="81"/>
      <c r="AE71" s="81"/>
      <c r="AF71" s="81"/>
      <c r="AG71" s="82"/>
      <c r="AH71" s="80"/>
      <c r="AI71" s="81"/>
      <c r="AJ71" s="81"/>
      <c r="AK71" s="81"/>
      <c r="AL71" s="82"/>
      <c r="AM71" s="83"/>
    </row>
    <row r="72" spans="1:38" s="4" customFormat="1" ht="12.75">
      <c r="A72" s="27" t="s">
        <v>17</v>
      </c>
      <c r="B72" s="28"/>
      <c r="C72" s="28"/>
      <c r="D72" s="28"/>
      <c r="E72" s="29"/>
      <c r="F72" s="31"/>
      <c r="G72" s="32"/>
      <c r="H72" s="58"/>
      <c r="I72" s="44">
        <v>200</v>
      </c>
      <c r="J72" s="30"/>
      <c r="K72" s="30"/>
      <c r="L72" s="30"/>
      <c r="M72" s="45"/>
      <c r="N72" s="44">
        <v>200</v>
      </c>
      <c r="O72" s="30"/>
      <c r="P72" s="30"/>
      <c r="Q72" s="30"/>
      <c r="R72" s="45"/>
      <c r="S72" s="44">
        <v>200</v>
      </c>
      <c r="T72" s="30"/>
      <c r="U72" s="30"/>
      <c r="V72" s="30"/>
      <c r="W72" s="45"/>
      <c r="X72" s="44">
        <v>200</v>
      </c>
      <c r="Y72" s="30"/>
      <c r="Z72" s="30"/>
      <c r="AA72" s="30"/>
      <c r="AB72" s="45"/>
      <c r="AC72" s="44">
        <v>200</v>
      </c>
      <c r="AD72" s="30"/>
      <c r="AE72" s="30"/>
      <c r="AF72" s="30"/>
      <c r="AG72" s="45"/>
      <c r="AH72" s="44">
        <v>200</v>
      </c>
      <c r="AI72" s="30"/>
      <c r="AJ72" s="30"/>
      <c r="AK72" s="30"/>
      <c r="AL72" s="45"/>
    </row>
    <row r="73" spans="1:38" s="4" customFormat="1" ht="12.75">
      <c r="A73" s="33" t="s">
        <v>18</v>
      </c>
      <c r="B73" s="34"/>
      <c r="C73" s="34"/>
      <c r="D73" s="34"/>
      <c r="E73" s="19"/>
      <c r="F73" s="21"/>
      <c r="G73" s="22"/>
      <c r="H73" s="59"/>
      <c r="I73" s="46">
        <v>20</v>
      </c>
      <c r="J73" s="20"/>
      <c r="K73" s="20"/>
      <c r="L73" s="20"/>
      <c r="M73" s="41"/>
      <c r="N73" s="46">
        <v>20</v>
      </c>
      <c r="O73" s="20"/>
      <c r="P73" s="20"/>
      <c r="Q73" s="20"/>
      <c r="R73" s="41"/>
      <c r="S73" s="46">
        <v>20</v>
      </c>
      <c r="T73" s="20"/>
      <c r="U73" s="20"/>
      <c r="V73" s="20"/>
      <c r="W73" s="41"/>
      <c r="X73" s="46">
        <v>20</v>
      </c>
      <c r="Y73" s="20"/>
      <c r="Z73" s="20"/>
      <c r="AA73" s="20"/>
      <c r="AB73" s="41"/>
      <c r="AC73" s="46">
        <v>20</v>
      </c>
      <c r="AD73" s="20"/>
      <c r="AE73" s="20"/>
      <c r="AF73" s="20"/>
      <c r="AG73" s="41"/>
      <c r="AH73" s="46">
        <v>20</v>
      </c>
      <c r="AI73" s="20"/>
      <c r="AJ73" s="20"/>
      <c r="AK73" s="20"/>
      <c r="AL73" s="41"/>
    </row>
    <row r="74" spans="1:38" s="4" customFormat="1" ht="12.75">
      <c r="A74" s="33" t="s">
        <v>19</v>
      </c>
      <c r="B74" s="34"/>
      <c r="C74" s="34"/>
      <c r="D74" s="34"/>
      <c r="E74" s="19"/>
      <c r="F74" s="21"/>
      <c r="G74" s="22"/>
      <c r="H74" s="59"/>
      <c r="I74" s="46">
        <f>MIN(I3:I71)</f>
        <v>25.29</v>
      </c>
      <c r="J74" s="20"/>
      <c r="K74" s="20"/>
      <c r="L74" s="20"/>
      <c r="M74" s="41">
        <f>MIN(M3:M71)</f>
        <v>25.36</v>
      </c>
      <c r="N74" s="46">
        <f>MIN(N3:N71)</f>
        <v>18.1</v>
      </c>
      <c r="O74" s="20"/>
      <c r="P74" s="20"/>
      <c r="Q74" s="20"/>
      <c r="R74" s="41">
        <f>MIN(R3:R71)</f>
        <v>18.1</v>
      </c>
      <c r="S74" s="46">
        <f>MIN(S3:S71)</f>
        <v>18.73</v>
      </c>
      <c r="T74" s="20"/>
      <c r="U74" s="20"/>
      <c r="V74" s="20"/>
      <c r="W74" s="41">
        <f>MIN(W3:W71)</f>
        <v>20.31</v>
      </c>
      <c r="X74" s="46">
        <f>MIN(X3:X71)</f>
        <v>15.3</v>
      </c>
      <c r="Y74" s="20"/>
      <c r="Z74" s="20"/>
      <c r="AA74" s="20"/>
      <c r="AB74" s="41">
        <f>MIN(AB3:AB71)</f>
        <v>15.3</v>
      </c>
      <c r="AC74" s="46">
        <f>MIN(AC3:AC71)</f>
        <v>17.79</v>
      </c>
      <c r="AD74" s="20"/>
      <c r="AE74" s="20"/>
      <c r="AF74" s="20"/>
      <c r="AG74" s="41">
        <f>MIN(AG3:AG71)</f>
        <v>17.79</v>
      </c>
      <c r="AH74" s="46">
        <f>MIN(AH3:AH71)</f>
        <v>20.62</v>
      </c>
      <c r="AI74" s="20"/>
      <c r="AJ74" s="20"/>
      <c r="AK74" s="20"/>
      <c r="AL74" s="41">
        <f>MIN(AL3:AL71)</f>
        <v>20.62</v>
      </c>
    </row>
    <row r="75" spans="1:38" s="4" customFormat="1" ht="12.75">
      <c r="A75" s="33" t="s">
        <v>20</v>
      </c>
      <c r="B75" s="34"/>
      <c r="C75" s="34"/>
      <c r="D75" s="34"/>
      <c r="E75" s="19"/>
      <c r="F75" s="21"/>
      <c r="G75" s="22"/>
      <c r="H75" s="59"/>
      <c r="I75" s="46">
        <f>MAX(I3:I71)</f>
        <v>126.1</v>
      </c>
      <c r="J75" s="20"/>
      <c r="K75" s="20"/>
      <c r="L75" s="20"/>
      <c r="M75" s="41">
        <f>MAX(M3:M71)</f>
        <v>156.1</v>
      </c>
      <c r="N75" s="46">
        <f>MAX(N3:N71)</f>
        <v>129.29</v>
      </c>
      <c r="O75" s="20"/>
      <c r="P75" s="20"/>
      <c r="Q75" s="20"/>
      <c r="R75" s="41">
        <f>MAX(R3:R71)</f>
        <v>139.29</v>
      </c>
      <c r="S75" s="46">
        <f>MAX(S3:S71)</f>
        <v>124.81</v>
      </c>
      <c r="T75" s="20"/>
      <c r="U75" s="20"/>
      <c r="V75" s="20"/>
      <c r="W75" s="41">
        <f>MAX(W3:W71)</f>
        <v>134.81</v>
      </c>
      <c r="X75" s="46">
        <f>MAX(X3:X71)</f>
        <v>92.44</v>
      </c>
      <c r="Y75" s="20"/>
      <c r="Z75" s="20"/>
      <c r="AA75" s="20"/>
      <c r="AB75" s="41">
        <f>MAX(AB3:AB71)</f>
        <v>120.92</v>
      </c>
      <c r="AC75" s="46">
        <f>MAX(AC3:AC71)</f>
        <v>111.83</v>
      </c>
      <c r="AD75" s="20"/>
      <c r="AE75" s="20"/>
      <c r="AF75" s="20"/>
      <c r="AG75" s="41">
        <f>MAX(AG3:AG71)</f>
        <v>126.99</v>
      </c>
      <c r="AH75" s="46">
        <f>MAX(AH3:AH71)</f>
        <v>118.6</v>
      </c>
      <c r="AI75" s="20"/>
      <c r="AJ75" s="20"/>
      <c r="AK75" s="20"/>
      <c r="AL75" s="41">
        <f>MAX(AL3:AL71)</f>
        <v>133.6</v>
      </c>
    </row>
    <row r="76" spans="1:38" s="4" customFormat="1" ht="12.75">
      <c r="A76" s="33" t="s">
        <v>21</v>
      </c>
      <c r="B76" s="34"/>
      <c r="C76" s="34"/>
      <c r="D76" s="34"/>
      <c r="E76" s="19"/>
      <c r="F76" s="21"/>
      <c r="G76" s="22"/>
      <c r="H76" s="59"/>
      <c r="I76" s="46">
        <f>AVERAGE(I3:I71)</f>
        <v>47.17552238805972</v>
      </c>
      <c r="J76" s="20"/>
      <c r="K76" s="20"/>
      <c r="L76" s="20"/>
      <c r="M76" s="47">
        <f>AVERAGE(M3:M71)</f>
        <v>54.78746268656717</v>
      </c>
      <c r="N76" s="46">
        <f>AVERAGE(N3:N71)</f>
        <v>39.02940298507462</v>
      </c>
      <c r="O76" s="20"/>
      <c r="P76" s="20"/>
      <c r="Q76" s="20"/>
      <c r="R76" s="47">
        <f>AVERAGE(R3:R71)</f>
        <v>45.074179104477594</v>
      </c>
      <c r="S76" s="46">
        <f>AVERAGE(S3:S71)</f>
        <v>38.71253731343285</v>
      </c>
      <c r="T76" s="20"/>
      <c r="U76" s="20"/>
      <c r="V76" s="20"/>
      <c r="W76" s="47">
        <f>AVERAGE(W3:W71)</f>
        <v>46.24985074626867</v>
      </c>
      <c r="X76" s="46">
        <f>AVERAGE(X3:X71)</f>
        <v>34.77925373134328</v>
      </c>
      <c r="Y76" s="20"/>
      <c r="Z76" s="20"/>
      <c r="AA76" s="20"/>
      <c r="AB76" s="47">
        <f>AVERAGE(AB3:AB71)</f>
        <v>40.97328358208955</v>
      </c>
      <c r="AC76" s="46">
        <f>AVERAGE(AC3:AC71)</f>
        <v>39.80955223880596</v>
      </c>
      <c r="AD76" s="20"/>
      <c r="AE76" s="20"/>
      <c r="AF76" s="20"/>
      <c r="AG76" s="47">
        <f>AVERAGE(AG3:AG71)</f>
        <v>45.70507462686567</v>
      </c>
      <c r="AH76" s="46">
        <f>AVERAGE(AH3:AH71)</f>
        <v>46.798656716417895</v>
      </c>
      <c r="AI76" s="20"/>
      <c r="AJ76" s="20"/>
      <c r="AK76" s="20"/>
      <c r="AL76" s="47">
        <f>AVERAGE(AL3:AL71)</f>
        <v>53.589701492537294</v>
      </c>
    </row>
    <row r="77" spans="1:38" s="4" customFormat="1" ht="12.75">
      <c r="A77" s="33" t="s">
        <v>22</v>
      </c>
      <c r="B77" s="34"/>
      <c r="C77" s="34"/>
      <c r="D77" s="34"/>
      <c r="E77" s="19"/>
      <c r="F77" s="21"/>
      <c r="G77" s="22"/>
      <c r="H77" s="59"/>
      <c r="I77" s="46">
        <f>STDEV(I3:I71)</f>
        <v>20.014034491249216</v>
      </c>
      <c r="J77" s="20"/>
      <c r="K77" s="20"/>
      <c r="L77" s="20"/>
      <c r="M77" s="41">
        <f>STDEV(J3:M71)</f>
        <v>26.865114711294336</v>
      </c>
      <c r="N77" s="46">
        <f>STDEV(N3:N71)</f>
        <v>18.978191461604688</v>
      </c>
      <c r="O77" s="20"/>
      <c r="P77" s="20"/>
      <c r="Q77" s="20"/>
      <c r="R77" s="41">
        <f>STDEV(O3:R71)</f>
        <v>22.759919045004445</v>
      </c>
      <c r="S77" s="46">
        <f>STDEV(S3:S71)</f>
        <v>17.41375312820156</v>
      </c>
      <c r="T77" s="20"/>
      <c r="U77" s="20"/>
      <c r="V77" s="20"/>
      <c r="W77" s="41">
        <f>STDEV(T3:W71)</f>
        <v>22.6214219079001</v>
      </c>
      <c r="X77" s="46">
        <f>STDEV(X3:X71)</f>
        <v>15.931284194982888</v>
      </c>
      <c r="Y77" s="20"/>
      <c r="Z77" s="20"/>
      <c r="AA77" s="20"/>
      <c r="AB77" s="41">
        <f>STDEV(Y3:AB71)</f>
        <v>20.656341784441082</v>
      </c>
      <c r="AC77" s="46">
        <f>STDEV(AC3:AC71)</f>
        <v>19.54987285340627</v>
      </c>
      <c r="AD77" s="20"/>
      <c r="AE77" s="20"/>
      <c r="AF77" s="20"/>
      <c r="AG77" s="41">
        <f>STDEV(AD3:AG71)</f>
        <v>22.784410942574574</v>
      </c>
      <c r="AH77" s="46">
        <f>STDEV(AH3:AH71)</f>
        <v>19.511701997389096</v>
      </c>
      <c r="AI77" s="20"/>
      <c r="AJ77" s="20"/>
      <c r="AK77" s="20"/>
      <c r="AL77" s="41">
        <f>STDEV(AI3:AL71)</f>
        <v>25.588019131067483</v>
      </c>
    </row>
    <row r="78" spans="1:38" s="4" customFormat="1" ht="12.75">
      <c r="A78" s="33" t="s">
        <v>23</v>
      </c>
      <c r="B78" s="34"/>
      <c r="C78" s="34"/>
      <c r="D78" s="34"/>
      <c r="E78" s="19"/>
      <c r="F78" s="21"/>
      <c r="G78" s="22"/>
      <c r="H78" s="59"/>
      <c r="I78" s="46"/>
      <c r="J78" s="20">
        <f>MAX(J3:J71)</f>
        <v>8</v>
      </c>
      <c r="K78" s="20"/>
      <c r="L78" s="20"/>
      <c r="M78" s="41"/>
      <c r="N78" s="46"/>
      <c r="O78" s="20">
        <f>MAX(O3:O71)</f>
        <v>8</v>
      </c>
      <c r="P78" s="20"/>
      <c r="Q78" s="20"/>
      <c r="R78" s="41"/>
      <c r="S78" s="46"/>
      <c r="T78" s="20">
        <f>MAX(T3:T71)</f>
        <v>8</v>
      </c>
      <c r="U78" s="20"/>
      <c r="V78" s="20"/>
      <c r="W78" s="41"/>
      <c r="X78" s="46"/>
      <c r="Y78" s="20">
        <f>MAX(Y3:Y71)</f>
        <v>8</v>
      </c>
      <c r="Z78" s="20"/>
      <c r="AA78" s="20"/>
      <c r="AB78" s="41"/>
      <c r="AC78" s="46"/>
      <c r="AD78" s="20">
        <f>MAX(AD3:AD71)</f>
        <v>5</v>
      </c>
      <c r="AE78" s="20"/>
      <c r="AF78" s="20"/>
      <c r="AG78" s="41"/>
      <c r="AH78" s="46"/>
      <c r="AI78" s="20">
        <f>MAX(AI3:AI71)</f>
        <v>6</v>
      </c>
      <c r="AJ78" s="20"/>
      <c r="AK78" s="20"/>
      <c r="AL78" s="41"/>
    </row>
    <row r="79" spans="1:38" s="4" customFormat="1" ht="13.5" thickBot="1">
      <c r="A79" s="35" t="s">
        <v>24</v>
      </c>
      <c r="B79" s="36"/>
      <c r="C79" s="36"/>
      <c r="D79" s="36"/>
      <c r="E79" s="23"/>
      <c r="F79" s="25"/>
      <c r="G79" s="26"/>
      <c r="H79" s="57"/>
      <c r="I79" s="42"/>
      <c r="J79" s="24">
        <f>AVERAGE(J3:J71)</f>
        <v>1.3134328358208955</v>
      </c>
      <c r="K79" s="24"/>
      <c r="L79" s="24"/>
      <c r="M79" s="43"/>
      <c r="N79" s="42"/>
      <c r="O79" s="24">
        <f>AVERAGE(O3:O71)</f>
        <v>1.0597014925373134</v>
      </c>
      <c r="P79" s="24"/>
      <c r="Q79" s="24"/>
      <c r="R79" s="43"/>
      <c r="S79" s="42"/>
      <c r="T79" s="24">
        <f>AVERAGE(T3:T71)</f>
        <v>1.507462686567164</v>
      </c>
      <c r="U79" s="24"/>
      <c r="V79" s="24"/>
      <c r="W79" s="43"/>
      <c r="X79" s="42"/>
      <c r="Y79" s="24">
        <f>AVERAGE(Y3:Y71)</f>
        <v>1.1194029850746268</v>
      </c>
      <c r="Z79" s="24"/>
      <c r="AA79" s="24"/>
      <c r="AB79" s="43"/>
      <c r="AC79" s="42"/>
      <c r="AD79" s="24">
        <f>AVERAGE(AD3:AD71)</f>
        <v>1.0895522388059702</v>
      </c>
      <c r="AE79" s="24"/>
      <c r="AF79" s="24"/>
      <c r="AG79" s="43"/>
      <c r="AH79" s="42"/>
      <c r="AI79" s="24">
        <f>AVERAGE(AI3:AI71)</f>
        <v>1.1791044776119404</v>
      </c>
      <c r="AJ79" s="24"/>
      <c r="AK79" s="24"/>
      <c r="AL79" s="43"/>
    </row>
    <row r="80" spans="1:38" s="4" customFormat="1" ht="12.75">
      <c r="A80" s="6"/>
      <c r="B80" s="6"/>
      <c r="C80" s="6"/>
      <c r="D80" s="6"/>
      <c r="E80" s="7"/>
      <c r="F80" s="5"/>
      <c r="G80" s="5"/>
      <c r="H80" s="5"/>
      <c r="I80" s="48"/>
      <c r="J80" s="5"/>
      <c r="K80" s="5"/>
      <c r="L80" s="5"/>
      <c r="M80" s="48"/>
      <c r="N80" s="48"/>
      <c r="O80" s="5"/>
      <c r="P80" s="5"/>
      <c r="Q80" s="5"/>
      <c r="R80" s="48"/>
      <c r="S80" s="48"/>
      <c r="T80" s="5"/>
      <c r="U80" s="5"/>
      <c r="V80" s="5"/>
      <c r="W80" s="48"/>
      <c r="X80" s="48"/>
      <c r="Y80" s="5"/>
      <c r="Z80" s="5"/>
      <c r="AA80" s="5"/>
      <c r="AB80" s="48"/>
      <c r="AC80" s="48"/>
      <c r="AD80" s="5"/>
      <c r="AE80" s="5"/>
      <c r="AF80" s="5"/>
      <c r="AG80" s="48"/>
      <c r="AH80" s="48"/>
      <c r="AI80" s="5"/>
      <c r="AJ80" s="5"/>
      <c r="AK80" s="5"/>
      <c r="AL80" s="48"/>
    </row>
  </sheetData>
  <sheetProtection insertRows="0" deleteRows="0" selectLockedCells="1" sort="0"/>
  <mergeCells count="6">
    <mergeCell ref="I1:L1"/>
    <mergeCell ref="N1:Q1"/>
    <mergeCell ref="S1:V1"/>
    <mergeCell ref="X1:AA1"/>
    <mergeCell ref="AC1:AF1"/>
    <mergeCell ref="AH1:AK1"/>
  </mergeCells>
  <dataValidations count="5">
    <dataValidation errorStyle="warning" type="decimal" allowBlank="1" errorTitle="New Max or Min" error="Please verify your data" sqref="AC4:AC70 AH4:AH70">
      <formula1>#REF!</formula1>
      <formula2>#REF!</formula2>
    </dataValidation>
    <dataValidation allowBlank="1" showInputMessage="1" sqref="I4:I70"/>
    <dataValidation errorStyle="warning" type="decimal" allowBlank="1" errorTitle="New Max or Min" error="Please verify your data" sqref="S4:S70 N4:N70 X4:X70">
      <formula1>#REF!</formula1>
      <formula2>#REF!</formula2>
    </dataValidation>
    <dataValidation errorStyle="warning" type="decimal" allowBlank="1" showErrorMessage="1" errorTitle="That's a lot of misses" error="It's unusual to miss more than 10" sqref="AI4:AI70 Y4:Y70 T4:T70 O4:O70 J4:J70 AD4:AD70">
      <formula1>0</formula1>
      <formula2>10</formula2>
    </dataValidation>
    <dataValidation type="whole" allowBlank="1" showErrorMessage="1" errorTitle="Must be 0 or 1" error="You either have a procedural penanty or not.&#10;Legal Values are 0 or 1." sqref="AE4:AF70 K4:L70 U4:V70 Z4:AA70 P4:Q70 AJ4:AK70">
      <formula1>0</formula1>
      <formula2>1</formula2>
    </dataValidation>
  </dataValidations>
  <printOptions/>
  <pageMargins left="0.25" right="0.25" top="1" bottom="0.5" header="0.25" footer="0.25"/>
  <pageSetup fitToHeight="0" fitToWidth="1" horizontalDpi="300" verticalDpi="300" orientation="landscape" scale="58" r:id="rId1"/>
  <headerFooter alignWithMargins="0">
    <oddHeader>&amp;CPage &amp;P&amp;R&amp;F</oddHeader>
  </headerFooter>
  <rowBreaks count="1" manualBreakCount="1">
    <brk id="71" max="255" man="1"/>
  </rowBreaks>
  <colBreaks count="1" manualBreakCount="1">
    <brk id="28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7.2812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4" t="s">
        <v>4</v>
      </c>
      <c r="J1" s="105"/>
      <c r="K1" s="105"/>
      <c r="L1" s="105"/>
      <c r="M1" s="37"/>
      <c r="N1" s="104" t="s">
        <v>5</v>
      </c>
      <c r="O1" s="105"/>
      <c r="P1" s="105"/>
      <c r="Q1" s="105"/>
      <c r="R1" s="37"/>
      <c r="S1" s="104" t="s">
        <v>6</v>
      </c>
      <c r="T1" s="105"/>
      <c r="U1" s="105"/>
      <c r="V1" s="105"/>
      <c r="W1" s="37"/>
      <c r="X1" s="104" t="s">
        <v>7</v>
      </c>
      <c r="Y1" s="105"/>
      <c r="Z1" s="105"/>
      <c r="AA1" s="105"/>
      <c r="AB1" s="37"/>
      <c r="AC1" s="104" t="s">
        <v>8</v>
      </c>
      <c r="AD1" s="105"/>
      <c r="AE1" s="105"/>
      <c r="AF1" s="105"/>
      <c r="AG1" s="37"/>
      <c r="AH1" s="104" t="s">
        <v>9</v>
      </c>
      <c r="AI1" s="105"/>
      <c r="AJ1" s="105"/>
      <c r="AK1" s="105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85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13" t="s">
        <v>117</v>
      </c>
      <c r="B4" s="11"/>
      <c r="C4" s="10"/>
      <c r="D4" s="12"/>
      <c r="E4" s="52">
        <f aca="true" t="shared" si="0" ref="E4:E35">RANK(H4,H$3:H$71,1)</f>
        <v>1</v>
      </c>
      <c r="F4" s="53">
        <f aca="true" t="shared" si="1" ref="F4:F35">IF(J4=0,1,0)+IF(O4=0,1,0)+IF(T4=0,1,0)+IF(Y4=0,1,0)+IF(AD4=0,1,0)+IF(AI4=0,1,0)</f>
        <v>5</v>
      </c>
      <c r="G4" s="54">
        <f aca="true" t="shared" si="2" ref="G4:G35">J4+O4+T4+Y4+AD4+AI4</f>
        <v>2</v>
      </c>
      <c r="H4" s="60">
        <f aca="true" t="shared" si="3" ref="H4:H35">M4+R4+W4+AB4+AG4+AL4</f>
        <v>131.08</v>
      </c>
      <c r="I4" s="38">
        <v>27.68</v>
      </c>
      <c r="J4" s="39">
        <v>0</v>
      </c>
      <c r="K4" s="40">
        <v>0</v>
      </c>
      <c r="L4" s="40">
        <v>0</v>
      </c>
      <c r="M4" s="55">
        <f aca="true" t="shared" si="4" ref="M4:M35">IF((OR(I4="",I4="DNF",I4="DQ",I4="DNC")),"",(I4+(5*J4)+(K4*10)-(L4*10)))</f>
        <v>27.68</v>
      </c>
      <c r="N4" s="38">
        <v>18.1</v>
      </c>
      <c r="O4" s="39">
        <v>0</v>
      </c>
      <c r="P4" s="40">
        <v>0</v>
      </c>
      <c r="Q4" s="40">
        <v>0</v>
      </c>
      <c r="R4" s="55">
        <f aca="true" t="shared" si="5" ref="R4:R35">IF((OR(N4="",N4="DNF",N4="DQ",N4="DNC")),"",(N4+(5*O4)+(P4*10)-(Q4*10)))</f>
        <v>18.1</v>
      </c>
      <c r="S4" s="38">
        <v>19.06</v>
      </c>
      <c r="T4" s="39">
        <v>2</v>
      </c>
      <c r="U4" s="40">
        <v>0</v>
      </c>
      <c r="V4" s="40">
        <v>0</v>
      </c>
      <c r="W4" s="55">
        <f aca="true" t="shared" si="6" ref="W4:W35">IF((OR(S4="",S4="DNF",S4="DQ",S4="DNC")),"",(S4+(5*T4)+(U4*10)-(V4*10)))</f>
        <v>29.06</v>
      </c>
      <c r="X4" s="38">
        <v>16.69</v>
      </c>
      <c r="Y4" s="39">
        <v>0</v>
      </c>
      <c r="Z4" s="40">
        <v>0</v>
      </c>
      <c r="AA4" s="40">
        <v>0</v>
      </c>
      <c r="AB4" s="55">
        <f aca="true" t="shared" si="7" ref="AB4:AB35">IF((OR(X4="",X4="DNF",X4="DQ",X4="DNC")),"",(X4+(5*Y4)+(Z4*10)-(AA4*10)))</f>
        <v>16.69</v>
      </c>
      <c r="AC4" s="38">
        <v>17.96</v>
      </c>
      <c r="AD4" s="39">
        <v>0</v>
      </c>
      <c r="AE4" s="40">
        <v>0</v>
      </c>
      <c r="AF4" s="40">
        <v>0</v>
      </c>
      <c r="AG4" s="55">
        <f aca="true" t="shared" si="8" ref="AG4:AG35">IF((OR(AC4="",AC4="DNF",AC4="DQ",AC4="DNC")),"",(AC4+(5*AD4)+(AE4*10)-(AF4*10)))</f>
        <v>17.96</v>
      </c>
      <c r="AH4" s="38">
        <v>21.59</v>
      </c>
      <c r="AI4" s="39">
        <v>0</v>
      </c>
      <c r="AJ4" s="40">
        <v>0</v>
      </c>
      <c r="AK4" s="40">
        <v>0</v>
      </c>
      <c r="AL4" s="62">
        <f aca="true" t="shared" si="9" ref="AL4:AL35">IF((OR(AH4="",AH4="DNF",AH4="DQ",AH4="DNC")),"",(AH4+(5*AI4)+(AJ4*10)-(AK4*10)))</f>
        <v>21.59</v>
      </c>
      <c r="AM4" s="64" t="s">
        <v>55</v>
      </c>
    </row>
    <row r="5" spans="1:39" s="1" customFormat="1" ht="12.75">
      <c r="A5" s="13" t="s">
        <v>118</v>
      </c>
      <c r="B5" s="11"/>
      <c r="C5" s="10"/>
      <c r="D5" s="12"/>
      <c r="E5" s="52">
        <f t="shared" si="0"/>
        <v>2</v>
      </c>
      <c r="F5" s="53">
        <f t="shared" si="1"/>
        <v>4</v>
      </c>
      <c r="G5" s="54">
        <f t="shared" si="2"/>
        <v>2</v>
      </c>
      <c r="H5" s="60">
        <f t="shared" si="3"/>
        <v>134.7</v>
      </c>
      <c r="I5" s="38">
        <v>25.36</v>
      </c>
      <c r="J5" s="39">
        <v>0</v>
      </c>
      <c r="K5" s="40">
        <v>0</v>
      </c>
      <c r="L5" s="40">
        <v>0</v>
      </c>
      <c r="M5" s="55">
        <f t="shared" si="4"/>
        <v>25.36</v>
      </c>
      <c r="N5" s="38">
        <v>20.35</v>
      </c>
      <c r="O5" s="39">
        <v>1</v>
      </c>
      <c r="P5" s="40">
        <v>0</v>
      </c>
      <c r="Q5" s="40">
        <v>0</v>
      </c>
      <c r="R5" s="55">
        <f t="shared" si="5"/>
        <v>25.35</v>
      </c>
      <c r="S5" s="38">
        <v>18.73</v>
      </c>
      <c r="T5" s="39">
        <v>1</v>
      </c>
      <c r="U5" s="40">
        <v>0</v>
      </c>
      <c r="V5" s="40">
        <v>0</v>
      </c>
      <c r="W5" s="55">
        <f t="shared" si="6"/>
        <v>23.73</v>
      </c>
      <c r="X5" s="38">
        <v>18.65</v>
      </c>
      <c r="Y5" s="39">
        <v>0</v>
      </c>
      <c r="Z5" s="40">
        <v>0</v>
      </c>
      <c r="AA5" s="40">
        <v>0</v>
      </c>
      <c r="AB5" s="55">
        <f t="shared" si="7"/>
        <v>18.65</v>
      </c>
      <c r="AC5" s="38">
        <v>19.66</v>
      </c>
      <c r="AD5" s="39">
        <v>0</v>
      </c>
      <c r="AE5" s="40">
        <v>0</v>
      </c>
      <c r="AF5" s="40">
        <v>0</v>
      </c>
      <c r="AG5" s="55">
        <f t="shared" si="8"/>
        <v>19.66</v>
      </c>
      <c r="AH5" s="38">
        <v>21.95</v>
      </c>
      <c r="AI5" s="39">
        <v>0</v>
      </c>
      <c r="AJ5" s="40">
        <v>0</v>
      </c>
      <c r="AK5" s="40">
        <v>0</v>
      </c>
      <c r="AL5" s="62">
        <f t="shared" si="9"/>
        <v>21.95</v>
      </c>
      <c r="AM5" s="64" t="s">
        <v>119</v>
      </c>
    </row>
    <row r="6" spans="1:39" s="1" customFormat="1" ht="12.75">
      <c r="A6" s="13" t="s">
        <v>113</v>
      </c>
      <c r="B6" s="11"/>
      <c r="C6" s="10"/>
      <c r="D6" s="12"/>
      <c r="E6" s="52">
        <f t="shared" si="0"/>
        <v>3</v>
      </c>
      <c r="F6" s="53">
        <f t="shared" si="1"/>
        <v>4</v>
      </c>
      <c r="G6" s="54">
        <f t="shared" si="2"/>
        <v>2</v>
      </c>
      <c r="H6" s="60">
        <f t="shared" si="3"/>
        <v>138.06</v>
      </c>
      <c r="I6" s="38">
        <v>25.29</v>
      </c>
      <c r="J6" s="39">
        <v>1</v>
      </c>
      <c r="K6" s="40">
        <v>0</v>
      </c>
      <c r="L6" s="40">
        <v>0</v>
      </c>
      <c r="M6" s="55">
        <f t="shared" si="4"/>
        <v>30.29</v>
      </c>
      <c r="N6" s="38">
        <v>20.52</v>
      </c>
      <c r="O6" s="39">
        <v>0</v>
      </c>
      <c r="P6" s="40">
        <v>0</v>
      </c>
      <c r="Q6" s="40">
        <v>0</v>
      </c>
      <c r="R6" s="55">
        <f t="shared" si="5"/>
        <v>20.52</v>
      </c>
      <c r="S6" s="38">
        <v>23.28</v>
      </c>
      <c r="T6" s="39">
        <v>1</v>
      </c>
      <c r="U6" s="40">
        <v>0</v>
      </c>
      <c r="V6" s="40">
        <v>0</v>
      </c>
      <c r="W6" s="55">
        <f t="shared" si="6"/>
        <v>28.28</v>
      </c>
      <c r="X6" s="38">
        <v>15.3</v>
      </c>
      <c r="Y6" s="39">
        <v>0</v>
      </c>
      <c r="Z6" s="40">
        <v>0</v>
      </c>
      <c r="AA6" s="40">
        <v>0</v>
      </c>
      <c r="AB6" s="55">
        <f t="shared" si="7"/>
        <v>15.3</v>
      </c>
      <c r="AC6" s="38">
        <v>23.05</v>
      </c>
      <c r="AD6" s="39">
        <v>0</v>
      </c>
      <c r="AE6" s="40">
        <v>0</v>
      </c>
      <c r="AF6" s="40">
        <v>0</v>
      </c>
      <c r="AG6" s="55">
        <f t="shared" si="8"/>
        <v>23.05</v>
      </c>
      <c r="AH6" s="38">
        <v>20.62</v>
      </c>
      <c r="AI6" s="39">
        <v>0</v>
      </c>
      <c r="AJ6" s="40">
        <v>0</v>
      </c>
      <c r="AK6" s="40">
        <v>0</v>
      </c>
      <c r="AL6" s="62">
        <f t="shared" si="9"/>
        <v>20.62</v>
      </c>
      <c r="AM6" s="64" t="s">
        <v>115</v>
      </c>
    </row>
    <row r="7" spans="1:39" s="1" customFormat="1" ht="12.75">
      <c r="A7" s="13" t="s">
        <v>78</v>
      </c>
      <c r="B7" s="11"/>
      <c r="C7" s="10"/>
      <c r="D7" s="12"/>
      <c r="E7" s="52">
        <f t="shared" si="0"/>
        <v>4</v>
      </c>
      <c r="F7" s="53">
        <f t="shared" si="1"/>
        <v>4</v>
      </c>
      <c r="G7" s="54">
        <f t="shared" si="2"/>
        <v>2</v>
      </c>
      <c r="H7" s="60">
        <f t="shared" si="3"/>
        <v>145.01000000000002</v>
      </c>
      <c r="I7" s="38">
        <v>25.72</v>
      </c>
      <c r="J7" s="39">
        <v>1</v>
      </c>
      <c r="K7" s="40">
        <v>0</v>
      </c>
      <c r="L7" s="40">
        <v>0</v>
      </c>
      <c r="M7" s="55">
        <f t="shared" si="4"/>
        <v>30.72</v>
      </c>
      <c r="N7" s="38">
        <v>21</v>
      </c>
      <c r="O7" s="39">
        <v>1</v>
      </c>
      <c r="P7" s="40">
        <v>0</v>
      </c>
      <c r="Q7" s="40">
        <v>0</v>
      </c>
      <c r="R7" s="55">
        <f t="shared" si="5"/>
        <v>26</v>
      </c>
      <c r="S7" s="38">
        <v>21.01</v>
      </c>
      <c r="T7" s="39">
        <v>0</v>
      </c>
      <c r="U7" s="40">
        <v>0</v>
      </c>
      <c r="V7" s="40">
        <v>0</v>
      </c>
      <c r="W7" s="55">
        <f t="shared" si="6"/>
        <v>21.01</v>
      </c>
      <c r="X7" s="38">
        <v>25.19</v>
      </c>
      <c r="Y7" s="39">
        <v>0</v>
      </c>
      <c r="Z7" s="95">
        <v>0</v>
      </c>
      <c r="AA7" s="40">
        <v>0</v>
      </c>
      <c r="AB7" s="55">
        <f t="shared" si="7"/>
        <v>25.19</v>
      </c>
      <c r="AC7" s="38">
        <v>17.79</v>
      </c>
      <c r="AD7" s="39">
        <v>0</v>
      </c>
      <c r="AE7" s="40">
        <v>0</v>
      </c>
      <c r="AF7" s="40">
        <v>0</v>
      </c>
      <c r="AG7" s="55">
        <f t="shared" si="8"/>
        <v>17.79</v>
      </c>
      <c r="AH7" s="38">
        <v>24.3</v>
      </c>
      <c r="AI7" s="39">
        <v>0</v>
      </c>
      <c r="AJ7" s="40">
        <v>0</v>
      </c>
      <c r="AK7" s="40">
        <v>0</v>
      </c>
      <c r="AL7" s="62">
        <f t="shared" si="9"/>
        <v>24.3</v>
      </c>
      <c r="AM7" s="64" t="s">
        <v>47</v>
      </c>
    </row>
    <row r="8" spans="1:39" s="1" customFormat="1" ht="12.75">
      <c r="A8" s="13" t="s">
        <v>63</v>
      </c>
      <c r="B8" s="11"/>
      <c r="C8" s="10"/>
      <c r="D8" s="12"/>
      <c r="E8" s="52">
        <f t="shared" si="0"/>
        <v>5</v>
      </c>
      <c r="F8" s="53">
        <f t="shared" si="1"/>
        <v>5</v>
      </c>
      <c r="G8" s="54">
        <f t="shared" si="2"/>
        <v>1</v>
      </c>
      <c r="H8" s="60">
        <f t="shared" si="3"/>
        <v>145.5</v>
      </c>
      <c r="I8" s="38">
        <v>27.84</v>
      </c>
      <c r="J8" s="39">
        <v>0</v>
      </c>
      <c r="K8" s="40">
        <v>0</v>
      </c>
      <c r="L8" s="40">
        <v>0</v>
      </c>
      <c r="M8" s="55">
        <f t="shared" si="4"/>
        <v>27.84</v>
      </c>
      <c r="N8" s="38">
        <v>20.35</v>
      </c>
      <c r="O8" s="39">
        <v>0</v>
      </c>
      <c r="P8" s="40">
        <v>0</v>
      </c>
      <c r="Q8" s="40">
        <v>0</v>
      </c>
      <c r="R8" s="55">
        <f t="shared" si="5"/>
        <v>20.35</v>
      </c>
      <c r="S8" s="38">
        <v>25.66</v>
      </c>
      <c r="T8" s="39">
        <v>1</v>
      </c>
      <c r="U8" s="40">
        <v>0</v>
      </c>
      <c r="V8" s="40">
        <v>0</v>
      </c>
      <c r="W8" s="55">
        <f t="shared" si="6"/>
        <v>30.66</v>
      </c>
      <c r="X8" s="38">
        <v>18.97</v>
      </c>
      <c r="Y8" s="39">
        <v>0</v>
      </c>
      <c r="Z8" s="40">
        <v>0</v>
      </c>
      <c r="AA8" s="40">
        <v>0</v>
      </c>
      <c r="AB8" s="55">
        <f t="shared" si="7"/>
        <v>18.97</v>
      </c>
      <c r="AC8" s="38">
        <v>20.85</v>
      </c>
      <c r="AD8" s="39">
        <v>0</v>
      </c>
      <c r="AE8" s="40">
        <v>0</v>
      </c>
      <c r="AF8" s="40">
        <v>0</v>
      </c>
      <c r="AG8" s="55">
        <f t="shared" si="8"/>
        <v>20.85</v>
      </c>
      <c r="AH8" s="38">
        <v>26.83</v>
      </c>
      <c r="AI8" s="39">
        <v>0</v>
      </c>
      <c r="AJ8" s="40">
        <v>0</v>
      </c>
      <c r="AK8" s="40">
        <v>0</v>
      </c>
      <c r="AL8" s="62">
        <f t="shared" si="9"/>
        <v>26.83</v>
      </c>
      <c r="AM8" s="64" t="s">
        <v>45</v>
      </c>
    </row>
    <row r="9" spans="1:39" s="1" customFormat="1" ht="12.75">
      <c r="A9" s="13" t="s">
        <v>62</v>
      </c>
      <c r="B9" s="11"/>
      <c r="C9" s="10"/>
      <c r="D9" s="12"/>
      <c r="E9" s="52">
        <f t="shared" si="0"/>
        <v>6</v>
      </c>
      <c r="F9" s="53">
        <f t="shared" si="1"/>
        <v>4</v>
      </c>
      <c r="G9" s="54">
        <f t="shared" si="2"/>
        <v>2</v>
      </c>
      <c r="H9" s="60">
        <f t="shared" si="3"/>
        <v>158.72</v>
      </c>
      <c r="I9" s="38">
        <v>32.16</v>
      </c>
      <c r="J9" s="39">
        <v>0</v>
      </c>
      <c r="K9" s="40">
        <v>0</v>
      </c>
      <c r="L9" s="40">
        <v>0</v>
      </c>
      <c r="M9" s="55">
        <f t="shared" si="4"/>
        <v>32.16</v>
      </c>
      <c r="N9" s="38">
        <v>22.25</v>
      </c>
      <c r="O9" s="39">
        <v>0</v>
      </c>
      <c r="P9" s="40">
        <v>0</v>
      </c>
      <c r="Q9" s="40">
        <v>0</v>
      </c>
      <c r="R9" s="55">
        <f t="shared" si="5"/>
        <v>22.25</v>
      </c>
      <c r="S9" s="38">
        <v>25.82</v>
      </c>
      <c r="T9" s="39">
        <v>0</v>
      </c>
      <c r="U9" s="40">
        <v>0</v>
      </c>
      <c r="V9" s="40">
        <v>0</v>
      </c>
      <c r="W9" s="55">
        <f t="shared" si="6"/>
        <v>25.82</v>
      </c>
      <c r="X9" s="38">
        <v>21.75</v>
      </c>
      <c r="Y9" s="39">
        <v>1</v>
      </c>
      <c r="Z9" s="40">
        <v>0</v>
      </c>
      <c r="AA9" s="40">
        <v>0</v>
      </c>
      <c r="AB9" s="55">
        <f t="shared" si="7"/>
        <v>26.75</v>
      </c>
      <c r="AC9" s="38">
        <v>20.39</v>
      </c>
      <c r="AD9" s="39">
        <v>1</v>
      </c>
      <c r="AE9" s="40">
        <v>0</v>
      </c>
      <c r="AF9" s="40">
        <v>0</v>
      </c>
      <c r="AG9" s="55">
        <f t="shared" si="8"/>
        <v>25.39</v>
      </c>
      <c r="AH9" s="38">
        <v>26.35</v>
      </c>
      <c r="AI9" s="39">
        <v>0</v>
      </c>
      <c r="AJ9" s="40">
        <v>0</v>
      </c>
      <c r="AK9" s="40">
        <v>0</v>
      </c>
      <c r="AL9" s="62">
        <f t="shared" si="9"/>
        <v>26.35</v>
      </c>
      <c r="AM9" s="64" t="s">
        <v>55</v>
      </c>
    </row>
    <row r="10" spans="1:39" s="1" customFormat="1" ht="12.75">
      <c r="A10" s="13" t="s">
        <v>39</v>
      </c>
      <c r="B10" s="11"/>
      <c r="C10" s="10"/>
      <c r="D10" s="12"/>
      <c r="E10" s="52">
        <f t="shared" si="0"/>
        <v>7</v>
      </c>
      <c r="F10" s="53">
        <f t="shared" si="1"/>
        <v>6</v>
      </c>
      <c r="G10" s="54">
        <f t="shared" si="2"/>
        <v>0</v>
      </c>
      <c r="H10" s="60">
        <f t="shared" si="3"/>
        <v>161.31</v>
      </c>
      <c r="I10" s="38">
        <v>33.35</v>
      </c>
      <c r="J10" s="39">
        <v>0</v>
      </c>
      <c r="K10" s="40">
        <v>0</v>
      </c>
      <c r="L10" s="40">
        <v>0</v>
      </c>
      <c r="M10" s="55">
        <f t="shared" si="4"/>
        <v>33.35</v>
      </c>
      <c r="N10" s="38">
        <v>24.56</v>
      </c>
      <c r="O10" s="39">
        <v>0</v>
      </c>
      <c r="P10" s="40">
        <v>0</v>
      </c>
      <c r="Q10" s="40">
        <v>0</v>
      </c>
      <c r="R10" s="55">
        <f t="shared" si="5"/>
        <v>24.56</v>
      </c>
      <c r="S10" s="38">
        <v>24.07</v>
      </c>
      <c r="T10" s="39">
        <v>0</v>
      </c>
      <c r="U10" s="40">
        <v>0</v>
      </c>
      <c r="V10" s="40">
        <v>0</v>
      </c>
      <c r="W10" s="55">
        <f t="shared" si="6"/>
        <v>24.07</v>
      </c>
      <c r="X10" s="38">
        <v>22.11</v>
      </c>
      <c r="Y10" s="39">
        <v>0</v>
      </c>
      <c r="Z10" s="40">
        <v>0</v>
      </c>
      <c r="AA10" s="40">
        <v>0</v>
      </c>
      <c r="AB10" s="55">
        <f t="shared" si="7"/>
        <v>22.11</v>
      </c>
      <c r="AC10" s="38">
        <v>24.85</v>
      </c>
      <c r="AD10" s="39">
        <v>0</v>
      </c>
      <c r="AE10" s="40">
        <v>0</v>
      </c>
      <c r="AF10" s="40">
        <v>0</v>
      </c>
      <c r="AG10" s="55">
        <f t="shared" si="8"/>
        <v>24.85</v>
      </c>
      <c r="AH10" s="38">
        <v>32.37</v>
      </c>
      <c r="AI10" s="39">
        <v>0</v>
      </c>
      <c r="AJ10" s="40">
        <v>0</v>
      </c>
      <c r="AK10" s="40">
        <v>0</v>
      </c>
      <c r="AL10" s="62">
        <f t="shared" si="9"/>
        <v>32.37</v>
      </c>
      <c r="AM10" s="64" t="s">
        <v>51</v>
      </c>
    </row>
    <row r="11" spans="1:39" s="1" customFormat="1" ht="12.75">
      <c r="A11" s="13" t="s">
        <v>112</v>
      </c>
      <c r="B11" s="11"/>
      <c r="C11" s="10"/>
      <c r="D11" s="12"/>
      <c r="E11" s="52">
        <f t="shared" si="0"/>
        <v>8</v>
      </c>
      <c r="F11" s="53">
        <f t="shared" si="1"/>
        <v>3</v>
      </c>
      <c r="G11" s="54">
        <f t="shared" si="2"/>
        <v>6</v>
      </c>
      <c r="H11" s="60">
        <f t="shared" si="3"/>
        <v>168.32</v>
      </c>
      <c r="I11" s="38">
        <v>26.85</v>
      </c>
      <c r="J11" s="39">
        <v>2</v>
      </c>
      <c r="K11" s="40">
        <v>0</v>
      </c>
      <c r="L11" s="40">
        <v>0</v>
      </c>
      <c r="M11" s="55">
        <f t="shared" si="4"/>
        <v>36.85</v>
      </c>
      <c r="N11" s="38">
        <v>20.62</v>
      </c>
      <c r="O11" s="39">
        <v>0</v>
      </c>
      <c r="P11" s="40">
        <v>0</v>
      </c>
      <c r="Q11" s="40">
        <v>0</v>
      </c>
      <c r="R11" s="55">
        <f t="shared" si="5"/>
        <v>20.62</v>
      </c>
      <c r="S11" s="38">
        <v>26.22</v>
      </c>
      <c r="T11" s="39">
        <v>0</v>
      </c>
      <c r="U11" s="40">
        <v>0</v>
      </c>
      <c r="V11" s="40">
        <v>0</v>
      </c>
      <c r="W11" s="55">
        <f t="shared" si="6"/>
        <v>26.22</v>
      </c>
      <c r="X11" s="38">
        <v>19.57</v>
      </c>
      <c r="Y11" s="39">
        <v>0</v>
      </c>
      <c r="Z11" s="40">
        <v>0</v>
      </c>
      <c r="AA11" s="40">
        <v>0</v>
      </c>
      <c r="AB11" s="55">
        <f t="shared" si="7"/>
        <v>19.57</v>
      </c>
      <c r="AC11" s="38">
        <v>21.78</v>
      </c>
      <c r="AD11" s="39">
        <v>2</v>
      </c>
      <c r="AE11" s="40">
        <v>0</v>
      </c>
      <c r="AF11" s="40">
        <v>0</v>
      </c>
      <c r="AG11" s="55">
        <f t="shared" si="8"/>
        <v>31.78</v>
      </c>
      <c r="AH11" s="38">
        <v>23.28</v>
      </c>
      <c r="AI11" s="39">
        <v>2</v>
      </c>
      <c r="AJ11" s="40">
        <v>0</v>
      </c>
      <c r="AK11" s="40">
        <v>0</v>
      </c>
      <c r="AL11" s="62">
        <f t="shared" si="9"/>
        <v>33.28</v>
      </c>
      <c r="AM11" s="64" t="s">
        <v>47</v>
      </c>
    </row>
    <row r="12" spans="1:39" s="1" customFormat="1" ht="12.75">
      <c r="A12" s="13" t="s">
        <v>88</v>
      </c>
      <c r="B12" s="11"/>
      <c r="C12" s="10"/>
      <c r="D12" s="12"/>
      <c r="E12" s="52">
        <f t="shared" si="0"/>
        <v>9</v>
      </c>
      <c r="F12" s="53">
        <f t="shared" si="1"/>
        <v>6</v>
      </c>
      <c r="G12" s="54">
        <f t="shared" si="2"/>
        <v>0</v>
      </c>
      <c r="H12" s="60">
        <f t="shared" si="3"/>
        <v>171.28</v>
      </c>
      <c r="I12" s="38">
        <v>27.89</v>
      </c>
      <c r="J12" s="39">
        <v>0</v>
      </c>
      <c r="K12" s="40">
        <v>0</v>
      </c>
      <c r="L12" s="40">
        <v>0</v>
      </c>
      <c r="M12" s="55">
        <f t="shared" si="4"/>
        <v>27.89</v>
      </c>
      <c r="N12" s="38">
        <v>24.21</v>
      </c>
      <c r="O12" s="39">
        <v>0</v>
      </c>
      <c r="P12" s="40">
        <v>0</v>
      </c>
      <c r="Q12" s="40">
        <v>0</v>
      </c>
      <c r="R12" s="55">
        <f t="shared" si="5"/>
        <v>24.21</v>
      </c>
      <c r="S12" s="38">
        <v>29.1</v>
      </c>
      <c r="T12" s="39">
        <v>0</v>
      </c>
      <c r="U12" s="40">
        <v>0</v>
      </c>
      <c r="V12" s="40">
        <v>0</v>
      </c>
      <c r="W12" s="55">
        <f t="shared" si="6"/>
        <v>29.1</v>
      </c>
      <c r="X12" s="38">
        <v>23.69</v>
      </c>
      <c r="Y12" s="39">
        <v>0</v>
      </c>
      <c r="Z12" s="40">
        <v>0</v>
      </c>
      <c r="AA12" s="40">
        <v>0</v>
      </c>
      <c r="AB12" s="55">
        <f t="shared" si="7"/>
        <v>23.69</v>
      </c>
      <c r="AC12" s="38">
        <v>28.29</v>
      </c>
      <c r="AD12" s="39">
        <v>0</v>
      </c>
      <c r="AE12" s="40">
        <v>0</v>
      </c>
      <c r="AF12" s="40">
        <v>0</v>
      </c>
      <c r="AG12" s="55">
        <f t="shared" si="8"/>
        <v>28.29</v>
      </c>
      <c r="AH12" s="38">
        <v>38.1</v>
      </c>
      <c r="AI12" s="39">
        <v>0</v>
      </c>
      <c r="AJ12" s="40">
        <v>0</v>
      </c>
      <c r="AK12" s="40">
        <v>0</v>
      </c>
      <c r="AL12" s="62">
        <f t="shared" si="9"/>
        <v>38.1</v>
      </c>
      <c r="AM12" s="64" t="s">
        <v>46</v>
      </c>
    </row>
    <row r="13" spans="1:39" s="1" customFormat="1" ht="12.75">
      <c r="A13" s="61" t="s">
        <v>87</v>
      </c>
      <c r="B13" s="11"/>
      <c r="C13" s="10"/>
      <c r="D13" s="12"/>
      <c r="E13" s="52">
        <f t="shared" si="0"/>
        <v>10</v>
      </c>
      <c r="F13" s="53">
        <f t="shared" si="1"/>
        <v>4</v>
      </c>
      <c r="G13" s="54">
        <f t="shared" si="2"/>
        <v>2</v>
      </c>
      <c r="H13" s="60">
        <f t="shared" si="3"/>
        <v>172.92000000000002</v>
      </c>
      <c r="I13" s="38">
        <v>32.27</v>
      </c>
      <c r="J13" s="39">
        <v>0</v>
      </c>
      <c r="K13" s="40">
        <v>0</v>
      </c>
      <c r="L13" s="40">
        <v>0</v>
      </c>
      <c r="M13" s="55">
        <f t="shared" si="4"/>
        <v>32.27</v>
      </c>
      <c r="N13" s="38">
        <v>25.01</v>
      </c>
      <c r="O13" s="39">
        <v>0</v>
      </c>
      <c r="P13" s="40">
        <v>1</v>
      </c>
      <c r="Q13" s="40">
        <v>0</v>
      </c>
      <c r="R13" s="55">
        <f t="shared" si="5"/>
        <v>35.010000000000005</v>
      </c>
      <c r="S13" s="38">
        <v>21.63</v>
      </c>
      <c r="T13" s="39">
        <v>1</v>
      </c>
      <c r="U13" s="40">
        <v>0</v>
      </c>
      <c r="V13" s="40">
        <v>0</v>
      </c>
      <c r="W13" s="55">
        <f t="shared" si="6"/>
        <v>26.63</v>
      </c>
      <c r="X13" s="38">
        <v>19.71</v>
      </c>
      <c r="Y13" s="39">
        <v>0</v>
      </c>
      <c r="Z13" s="40">
        <v>0</v>
      </c>
      <c r="AA13" s="40">
        <v>0</v>
      </c>
      <c r="AB13" s="55">
        <f t="shared" si="7"/>
        <v>19.71</v>
      </c>
      <c r="AC13" s="38">
        <v>22.75</v>
      </c>
      <c r="AD13" s="39">
        <v>0</v>
      </c>
      <c r="AE13" s="40">
        <v>0</v>
      </c>
      <c r="AF13" s="40">
        <v>0</v>
      </c>
      <c r="AG13" s="55">
        <f t="shared" si="8"/>
        <v>22.75</v>
      </c>
      <c r="AH13" s="38">
        <v>31.55</v>
      </c>
      <c r="AI13" s="39">
        <v>1</v>
      </c>
      <c r="AJ13" s="40">
        <v>0</v>
      </c>
      <c r="AK13" s="40">
        <v>0</v>
      </c>
      <c r="AL13" s="62">
        <f t="shared" si="9"/>
        <v>36.55</v>
      </c>
      <c r="AM13" s="64" t="s">
        <v>55</v>
      </c>
    </row>
    <row r="14" spans="1:39" s="1" customFormat="1" ht="12.75">
      <c r="A14" s="13" t="s">
        <v>116</v>
      </c>
      <c r="B14" s="11"/>
      <c r="C14" s="10"/>
      <c r="D14" s="12"/>
      <c r="E14" s="52">
        <f t="shared" si="0"/>
        <v>11</v>
      </c>
      <c r="F14" s="53">
        <f t="shared" si="1"/>
        <v>2</v>
      </c>
      <c r="G14" s="54">
        <f t="shared" si="2"/>
        <v>6</v>
      </c>
      <c r="H14" s="60">
        <f t="shared" si="3"/>
        <v>188.86999999999998</v>
      </c>
      <c r="I14" s="38">
        <v>26.17</v>
      </c>
      <c r="J14" s="39">
        <v>1</v>
      </c>
      <c r="K14" s="40">
        <v>0</v>
      </c>
      <c r="L14" s="40">
        <v>0</v>
      </c>
      <c r="M14" s="55">
        <f t="shared" si="4"/>
        <v>31.17</v>
      </c>
      <c r="N14" s="38">
        <v>34.66</v>
      </c>
      <c r="O14" s="39">
        <v>1</v>
      </c>
      <c r="P14" s="40">
        <v>0</v>
      </c>
      <c r="Q14" s="40">
        <v>0</v>
      </c>
      <c r="R14" s="55">
        <f t="shared" si="5"/>
        <v>39.66</v>
      </c>
      <c r="S14" s="38">
        <v>24.3</v>
      </c>
      <c r="T14" s="39">
        <v>0</v>
      </c>
      <c r="U14" s="40">
        <v>0</v>
      </c>
      <c r="V14" s="40">
        <v>0</v>
      </c>
      <c r="W14" s="55">
        <f t="shared" si="6"/>
        <v>24.3</v>
      </c>
      <c r="X14" s="38">
        <v>18.96</v>
      </c>
      <c r="Y14" s="39">
        <v>2</v>
      </c>
      <c r="Z14" s="40">
        <v>0</v>
      </c>
      <c r="AA14" s="40">
        <v>0</v>
      </c>
      <c r="AB14" s="55">
        <f t="shared" si="7"/>
        <v>28.96</v>
      </c>
      <c r="AC14" s="38">
        <v>23.49</v>
      </c>
      <c r="AD14" s="39">
        <v>2</v>
      </c>
      <c r="AE14" s="40">
        <v>0</v>
      </c>
      <c r="AF14" s="40">
        <v>0</v>
      </c>
      <c r="AG14" s="55">
        <f t="shared" si="8"/>
        <v>33.489999999999995</v>
      </c>
      <c r="AH14" s="38">
        <v>31.29</v>
      </c>
      <c r="AI14" s="39">
        <v>0</v>
      </c>
      <c r="AJ14" s="40">
        <v>0</v>
      </c>
      <c r="AK14" s="40">
        <v>0</v>
      </c>
      <c r="AL14" s="62">
        <f t="shared" si="9"/>
        <v>31.29</v>
      </c>
      <c r="AM14" s="64" t="s">
        <v>45</v>
      </c>
    </row>
    <row r="15" spans="1:39" s="1" customFormat="1" ht="12.75">
      <c r="A15" s="13" t="s">
        <v>69</v>
      </c>
      <c r="B15" s="11"/>
      <c r="C15" s="10"/>
      <c r="D15" s="12"/>
      <c r="E15" s="52">
        <f t="shared" si="0"/>
        <v>12</v>
      </c>
      <c r="F15" s="53">
        <f t="shared" si="1"/>
        <v>3</v>
      </c>
      <c r="G15" s="54">
        <f t="shared" si="2"/>
        <v>6</v>
      </c>
      <c r="H15" s="60">
        <f t="shared" si="3"/>
        <v>189.58</v>
      </c>
      <c r="I15" s="38">
        <v>34.19</v>
      </c>
      <c r="J15" s="39">
        <v>0</v>
      </c>
      <c r="K15" s="40">
        <v>0</v>
      </c>
      <c r="L15" s="40">
        <v>0</v>
      </c>
      <c r="M15" s="55">
        <f t="shared" si="4"/>
        <v>34.19</v>
      </c>
      <c r="N15" s="38">
        <v>25.14</v>
      </c>
      <c r="O15" s="39">
        <v>0</v>
      </c>
      <c r="P15" s="40">
        <v>0</v>
      </c>
      <c r="Q15" s="40">
        <v>0</v>
      </c>
      <c r="R15" s="55">
        <f t="shared" si="5"/>
        <v>25.14</v>
      </c>
      <c r="S15" s="38">
        <v>24.96</v>
      </c>
      <c r="T15" s="39">
        <v>1</v>
      </c>
      <c r="U15" s="40">
        <v>0</v>
      </c>
      <c r="V15" s="40">
        <v>0</v>
      </c>
      <c r="W15" s="55">
        <f t="shared" si="6"/>
        <v>29.96</v>
      </c>
      <c r="X15" s="38">
        <v>22.7</v>
      </c>
      <c r="Y15" s="39">
        <v>2</v>
      </c>
      <c r="Z15" s="40">
        <v>0</v>
      </c>
      <c r="AA15" s="40">
        <v>0</v>
      </c>
      <c r="AB15" s="55">
        <f t="shared" si="7"/>
        <v>32.7</v>
      </c>
      <c r="AC15" s="38">
        <v>23.38</v>
      </c>
      <c r="AD15" s="39">
        <v>0</v>
      </c>
      <c r="AE15" s="40">
        <v>0</v>
      </c>
      <c r="AF15" s="40">
        <v>0</v>
      </c>
      <c r="AG15" s="55">
        <f t="shared" si="8"/>
        <v>23.38</v>
      </c>
      <c r="AH15" s="38">
        <v>29.21</v>
      </c>
      <c r="AI15" s="39">
        <v>3</v>
      </c>
      <c r="AJ15" s="40">
        <v>0</v>
      </c>
      <c r="AK15" s="40">
        <v>0</v>
      </c>
      <c r="AL15" s="62">
        <f t="shared" si="9"/>
        <v>44.21</v>
      </c>
      <c r="AM15" s="64" t="s">
        <v>76</v>
      </c>
    </row>
    <row r="16" spans="1:39" s="1" customFormat="1" ht="12.75">
      <c r="A16" s="13" t="s">
        <v>35</v>
      </c>
      <c r="B16" s="11"/>
      <c r="C16" s="10"/>
      <c r="D16" s="12"/>
      <c r="E16" s="52">
        <f t="shared" si="0"/>
        <v>13</v>
      </c>
      <c r="F16" s="53">
        <f t="shared" si="1"/>
        <v>2</v>
      </c>
      <c r="G16" s="54">
        <f t="shared" si="2"/>
        <v>9</v>
      </c>
      <c r="H16" s="60">
        <f t="shared" si="3"/>
        <v>192.70000000000002</v>
      </c>
      <c r="I16" s="38">
        <v>33</v>
      </c>
      <c r="J16" s="39">
        <v>2</v>
      </c>
      <c r="K16" s="40">
        <v>0</v>
      </c>
      <c r="L16" s="40">
        <v>0</v>
      </c>
      <c r="M16" s="55">
        <f t="shared" si="4"/>
        <v>43</v>
      </c>
      <c r="N16" s="38">
        <v>23.15</v>
      </c>
      <c r="O16" s="39">
        <v>1</v>
      </c>
      <c r="P16" s="40">
        <v>0</v>
      </c>
      <c r="Q16" s="40">
        <v>0</v>
      </c>
      <c r="R16" s="55">
        <f t="shared" si="5"/>
        <v>28.15</v>
      </c>
      <c r="S16" s="38">
        <v>20.31</v>
      </c>
      <c r="T16" s="39">
        <v>0</v>
      </c>
      <c r="U16" s="40">
        <v>0</v>
      </c>
      <c r="V16" s="40">
        <v>0</v>
      </c>
      <c r="W16" s="55">
        <f t="shared" si="6"/>
        <v>20.31</v>
      </c>
      <c r="X16" s="38">
        <v>18.25</v>
      </c>
      <c r="Y16" s="39">
        <v>1</v>
      </c>
      <c r="Z16" s="40">
        <v>0</v>
      </c>
      <c r="AA16" s="40">
        <v>0</v>
      </c>
      <c r="AB16" s="55">
        <f t="shared" si="7"/>
        <v>23.25</v>
      </c>
      <c r="AC16" s="38">
        <v>25.64</v>
      </c>
      <c r="AD16" s="39">
        <v>0</v>
      </c>
      <c r="AE16" s="40">
        <v>0</v>
      </c>
      <c r="AF16" s="40">
        <v>0</v>
      </c>
      <c r="AG16" s="55">
        <f t="shared" si="8"/>
        <v>25.64</v>
      </c>
      <c r="AH16" s="38">
        <v>27.35</v>
      </c>
      <c r="AI16" s="39">
        <v>5</v>
      </c>
      <c r="AJ16" s="40">
        <v>0</v>
      </c>
      <c r="AK16" s="40">
        <v>0</v>
      </c>
      <c r="AL16" s="62">
        <f t="shared" si="9"/>
        <v>52.35</v>
      </c>
      <c r="AM16" s="64" t="s">
        <v>47</v>
      </c>
    </row>
    <row r="17" spans="1:39" s="1" customFormat="1" ht="12.75">
      <c r="A17" s="13" t="s">
        <v>37</v>
      </c>
      <c r="B17" s="11"/>
      <c r="C17" s="10"/>
      <c r="D17" s="12"/>
      <c r="E17" s="52">
        <f t="shared" si="0"/>
        <v>14</v>
      </c>
      <c r="F17" s="53">
        <f t="shared" si="1"/>
        <v>2</v>
      </c>
      <c r="G17" s="54">
        <f t="shared" si="2"/>
        <v>7</v>
      </c>
      <c r="H17" s="60">
        <f t="shared" si="3"/>
        <v>195.95999999999998</v>
      </c>
      <c r="I17" s="38">
        <v>34.44</v>
      </c>
      <c r="J17" s="39">
        <v>2</v>
      </c>
      <c r="K17" s="40">
        <v>0</v>
      </c>
      <c r="L17" s="40">
        <v>0</v>
      </c>
      <c r="M17" s="55">
        <f t="shared" si="4"/>
        <v>44.44</v>
      </c>
      <c r="N17" s="38">
        <v>23.41</v>
      </c>
      <c r="O17" s="39">
        <v>0</v>
      </c>
      <c r="P17" s="40">
        <v>0</v>
      </c>
      <c r="Q17" s="40">
        <v>0</v>
      </c>
      <c r="R17" s="55">
        <f t="shared" si="5"/>
        <v>23.41</v>
      </c>
      <c r="S17" s="38">
        <v>23.8</v>
      </c>
      <c r="T17" s="39">
        <v>2</v>
      </c>
      <c r="U17" s="40">
        <v>0</v>
      </c>
      <c r="V17" s="40">
        <v>0</v>
      </c>
      <c r="W17" s="55">
        <f t="shared" si="6"/>
        <v>33.8</v>
      </c>
      <c r="X17" s="38">
        <v>21.6</v>
      </c>
      <c r="Y17" s="39">
        <v>1</v>
      </c>
      <c r="Z17" s="40">
        <v>0</v>
      </c>
      <c r="AA17" s="40">
        <v>0</v>
      </c>
      <c r="AB17" s="55">
        <f t="shared" si="7"/>
        <v>26.6</v>
      </c>
      <c r="AC17" s="38">
        <v>22.7</v>
      </c>
      <c r="AD17" s="39">
        <v>2</v>
      </c>
      <c r="AE17" s="40">
        <v>0</v>
      </c>
      <c r="AF17" s="40">
        <v>0</v>
      </c>
      <c r="AG17" s="55">
        <f t="shared" si="8"/>
        <v>32.7</v>
      </c>
      <c r="AH17" s="38">
        <v>35.01</v>
      </c>
      <c r="AI17" s="39">
        <v>0</v>
      </c>
      <c r="AJ17" s="40">
        <v>0</v>
      </c>
      <c r="AK17" s="40">
        <v>0</v>
      </c>
      <c r="AL17" s="62">
        <f t="shared" si="9"/>
        <v>35.01</v>
      </c>
      <c r="AM17" s="64" t="s">
        <v>49</v>
      </c>
    </row>
    <row r="18" spans="1:39" s="1" customFormat="1" ht="12.75">
      <c r="A18" s="13" t="s">
        <v>102</v>
      </c>
      <c r="B18" s="11"/>
      <c r="C18" s="10"/>
      <c r="D18" s="12"/>
      <c r="E18" s="52">
        <f t="shared" si="0"/>
        <v>15</v>
      </c>
      <c r="F18" s="53">
        <f t="shared" si="1"/>
        <v>6</v>
      </c>
      <c r="G18" s="54">
        <f t="shared" si="2"/>
        <v>0</v>
      </c>
      <c r="H18" s="60">
        <f t="shared" si="3"/>
        <v>196.33999999999997</v>
      </c>
      <c r="I18" s="38">
        <v>39.72</v>
      </c>
      <c r="J18" s="39">
        <v>0</v>
      </c>
      <c r="K18" s="40">
        <v>0</v>
      </c>
      <c r="L18" s="40">
        <v>0</v>
      </c>
      <c r="M18" s="55">
        <f t="shared" si="4"/>
        <v>39.72</v>
      </c>
      <c r="N18" s="38">
        <v>30.13</v>
      </c>
      <c r="O18" s="39">
        <v>0</v>
      </c>
      <c r="P18" s="40">
        <v>0</v>
      </c>
      <c r="Q18" s="40">
        <v>0</v>
      </c>
      <c r="R18" s="55">
        <f t="shared" si="5"/>
        <v>30.13</v>
      </c>
      <c r="S18" s="38">
        <v>32.11</v>
      </c>
      <c r="T18" s="39">
        <v>0</v>
      </c>
      <c r="U18" s="40">
        <v>0</v>
      </c>
      <c r="V18" s="40">
        <v>0</v>
      </c>
      <c r="W18" s="55">
        <f t="shared" si="6"/>
        <v>32.11</v>
      </c>
      <c r="X18" s="38">
        <v>25.66</v>
      </c>
      <c r="Y18" s="39">
        <v>0</v>
      </c>
      <c r="Z18" s="40">
        <v>0</v>
      </c>
      <c r="AA18" s="40">
        <v>0</v>
      </c>
      <c r="AB18" s="55">
        <f t="shared" si="7"/>
        <v>25.66</v>
      </c>
      <c r="AC18" s="38">
        <v>28.53</v>
      </c>
      <c r="AD18" s="39">
        <v>0</v>
      </c>
      <c r="AE18" s="40">
        <v>0</v>
      </c>
      <c r="AF18" s="40">
        <v>0</v>
      </c>
      <c r="AG18" s="55">
        <f t="shared" si="8"/>
        <v>28.53</v>
      </c>
      <c r="AH18" s="38">
        <v>40.19</v>
      </c>
      <c r="AI18" s="39">
        <v>0</v>
      </c>
      <c r="AJ18" s="40">
        <v>0</v>
      </c>
      <c r="AK18" s="40">
        <v>0</v>
      </c>
      <c r="AL18" s="62">
        <f t="shared" si="9"/>
        <v>40.19</v>
      </c>
      <c r="AM18" s="64" t="s">
        <v>54</v>
      </c>
    </row>
    <row r="19" spans="1:39" s="1" customFormat="1" ht="12.75">
      <c r="A19" s="13" t="s">
        <v>121</v>
      </c>
      <c r="B19" s="11"/>
      <c r="C19" s="10"/>
      <c r="D19" s="12"/>
      <c r="E19" s="52">
        <f t="shared" si="0"/>
        <v>16</v>
      </c>
      <c r="F19" s="53">
        <f t="shared" si="1"/>
        <v>5</v>
      </c>
      <c r="G19" s="54">
        <f t="shared" si="2"/>
        <v>3</v>
      </c>
      <c r="H19" s="60">
        <f t="shared" si="3"/>
        <v>196.67000000000002</v>
      </c>
      <c r="I19" s="38">
        <v>35.5</v>
      </c>
      <c r="J19" s="39">
        <v>0</v>
      </c>
      <c r="K19" s="40">
        <v>0</v>
      </c>
      <c r="L19" s="40">
        <v>0</v>
      </c>
      <c r="M19" s="55">
        <f t="shared" si="4"/>
        <v>35.5</v>
      </c>
      <c r="N19" s="38">
        <v>26.29</v>
      </c>
      <c r="O19" s="39">
        <v>0</v>
      </c>
      <c r="P19" s="40">
        <v>0</v>
      </c>
      <c r="Q19" s="40">
        <v>0</v>
      </c>
      <c r="R19" s="55">
        <f t="shared" si="5"/>
        <v>26.29</v>
      </c>
      <c r="S19" s="38">
        <v>32.86</v>
      </c>
      <c r="T19" s="39">
        <v>0</v>
      </c>
      <c r="U19" s="40">
        <v>0</v>
      </c>
      <c r="V19" s="40">
        <v>0</v>
      </c>
      <c r="W19" s="55">
        <f t="shared" si="6"/>
        <v>32.86</v>
      </c>
      <c r="X19" s="38">
        <v>26.58</v>
      </c>
      <c r="Y19" s="39">
        <v>3</v>
      </c>
      <c r="Z19" s="40">
        <v>0</v>
      </c>
      <c r="AA19" s="40">
        <v>0</v>
      </c>
      <c r="AB19" s="55">
        <f t="shared" si="7"/>
        <v>41.58</v>
      </c>
      <c r="AC19" s="38">
        <v>29.45</v>
      </c>
      <c r="AD19" s="39">
        <v>0</v>
      </c>
      <c r="AE19" s="40">
        <v>0</v>
      </c>
      <c r="AF19" s="40">
        <v>0</v>
      </c>
      <c r="AG19" s="55">
        <f t="shared" si="8"/>
        <v>29.45</v>
      </c>
      <c r="AH19" s="38">
        <v>30.99</v>
      </c>
      <c r="AI19" s="39">
        <v>0</v>
      </c>
      <c r="AJ19" s="40">
        <v>0</v>
      </c>
      <c r="AK19" s="40">
        <v>0</v>
      </c>
      <c r="AL19" s="62">
        <f t="shared" si="9"/>
        <v>30.99</v>
      </c>
      <c r="AM19" s="64" t="s">
        <v>52</v>
      </c>
    </row>
    <row r="20" spans="1:39" s="1" customFormat="1" ht="12.75">
      <c r="A20" s="13" t="s">
        <v>31</v>
      </c>
      <c r="B20" s="11"/>
      <c r="C20" s="10"/>
      <c r="D20" s="12"/>
      <c r="E20" s="52">
        <f t="shared" si="0"/>
        <v>17</v>
      </c>
      <c r="F20" s="53">
        <f t="shared" si="1"/>
        <v>3</v>
      </c>
      <c r="G20" s="54">
        <f t="shared" si="2"/>
        <v>5</v>
      </c>
      <c r="H20" s="60">
        <f t="shared" si="3"/>
        <v>198.95000000000002</v>
      </c>
      <c r="I20" s="38">
        <v>37.81</v>
      </c>
      <c r="J20" s="39">
        <v>1</v>
      </c>
      <c r="K20" s="40">
        <v>0</v>
      </c>
      <c r="L20" s="40">
        <v>0</v>
      </c>
      <c r="M20" s="55">
        <f t="shared" si="4"/>
        <v>42.81</v>
      </c>
      <c r="N20" s="38">
        <v>26.17</v>
      </c>
      <c r="O20" s="39">
        <v>0</v>
      </c>
      <c r="P20" s="40">
        <v>0</v>
      </c>
      <c r="Q20" s="40">
        <v>0</v>
      </c>
      <c r="R20" s="55">
        <f t="shared" si="5"/>
        <v>26.17</v>
      </c>
      <c r="S20" s="38">
        <v>28.79</v>
      </c>
      <c r="T20" s="39">
        <v>2</v>
      </c>
      <c r="U20" s="40">
        <v>0</v>
      </c>
      <c r="V20" s="40">
        <v>0</v>
      </c>
      <c r="W20" s="55">
        <f t="shared" si="6"/>
        <v>38.79</v>
      </c>
      <c r="X20" s="38">
        <v>22.9</v>
      </c>
      <c r="Y20" s="39">
        <v>0</v>
      </c>
      <c r="Z20" s="40">
        <v>0</v>
      </c>
      <c r="AA20" s="40">
        <v>0</v>
      </c>
      <c r="AB20" s="55">
        <f t="shared" si="7"/>
        <v>22.9</v>
      </c>
      <c r="AC20" s="38">
        <v>26.4</v>
      </c>
      <c r="AD20" s="39">
        <v>0</v>
      </c>
      <c r="AE20" s="40">
        <v>0</v>
      </c>
      <c r="AF20" s="40">
        <v>0</v>
      </c>
      <c r="AG20" s="55">
        <f t="shared" si="8"/>
        <v>26.4</v>
      </c>
      <c r="AH20" s="38">
        <v>31.88</v>
      </c>
      <c r="AI20" s="39">
        <v>2</v>
      </c>
      <c r="AJ20" s="40">
        <v>0</v>
      </c>
      <c r="AK20" s="40">
        <v>0</v>
      </c>
      <c r="AL20" s="62">
        <f t="shared" si="9"/>
        <v>41.879999999999995</v>
      </c>
      <c r="AM20" s="64" t="s">
        <v>45</v>
      </c>
    </row>
    <row r="21" spans="1:39" s="1" customFormat="1" ht="12.75">
      <c r="A21" s="13" t="s">
        <v>77</v>
      </c>
      <c r="B21" s="11"/>
      <c r="C21" s="10"/>
      <c r="D21" s="12"/>
      <c r="E21" s="52">
        <f t="shared" si="0"/>
        <v>18</v>
      </c>
      <c r="F21" s="53">
        <f t="shared" si="1"/>
        <v>1</v>
      </c>
      <c r="G21" s="54">
        <f t="shared" si="2"/>
        <v>8</v>
      </c>
      <c r="H21" s="60">
        <f t="shared" si="3"/>
        <v>205.09</v>
      </c>
      <c r="I21" s="38">
        <v>30.14</v>
      </c>
      <c r="J21" s="39">
        <v>0</v>
      </c>
      <c r="K21" s="40">
        <v>0</v>
      </c>
      <c r="L21" s="40">
        <v>0</v>
      </c>
      <c r="M21" s="55">
        <f t="shared" si="4"/>
        <v>30.14</v>
      </c>
      <c r="N21" s="38">
        <v>24.88</v>
      </c>
      <c r="O21" s="39">
        <v>2</v>
      </c>
      <c r="P21" s="40">
        <v>0</v>
      </c>
      <c r="Q21" s="40">
        <v>0</v>
      </c>
      <c r="R21" s="55">
        <f t="shared" si="5"/>
        <v>34.879999999999995</v>
      </c>
      <c r="S21" s="38">
        <v>27.29</v>
      </c>
      <c r="T21" s="39">
        <v>2</v>
      </c>
      <c r="U21" s="40">
        <v>0</v>
      </c>
      <c r="V21" s="40">
        <v>0</v>
      </c>
      <c r="W21" s="55">
        <f t="shared" si="6"/>
        <v>37.29</v>
      </c>
      <c r="X21" s="38">
        <v>24.16</v>
      </c>
      <c r="Y21" s="39">
        <v>1</v>
      </c>
      <c r="Z21" s="40">
        <v>0</v>
      </c>
      <c r="AA21" s="40">
        <v>0</v>
      </c>
      <c r="AB21" s="55">
        <f t="shared" si="7"/>
        <v>29.16</v>
      </c>
      <c r="AC21" s="38">
        <v>24.5</v>
      </c>
      <c r="AD21" s="39">
        <v>1</v>
      </c>
      <c r="AE21" s="40">
        <v>0</v>
      </c>
      <c r="AF21" s="40">
        <v>0</v>
      </c>
      <c r="AG21" s="55">
        <f t="shared" si="8"/>
        <v>29.5</v>
      </c>
      <c r="AH21" s="38">
        <v>34.12</v>
      </c>
      <c r="AI21" s="39">
        <v>2</v>
      </c>
      <c r="AJ21" s="40">
        <v>0</v>
      </c>
      <c r="AK21" s="40">
        <v>0</v>
      </c>
      <c r="AL21" s="62">
        <f t="shared" si="9"/>
        <v>44.12</v>
      </c>
      <c r="AM21" s="64" t="s">
        <v>89</v>
      </c>
    </row>
    <row r="22" spans="1:39" s="1" customFormat="1" ht="12.75">
      <c r="A22" s="13" t="s">
        <v>122</v>
      </c>
      <c r="B22" s="11"/>
      <c r="C22" s="10"/>
      <c r="D22" s="12"/>
      <c r="E22" s="52">
        <f t="shared" si="0"/>
        <v>19</v>
      </c>
      <c r="F22" s="53">
        <f t="shared" si="1"/>
        <v>2</v>
      </c>
      <c r="G22" s="54">
        <f t="shared" si="2"/>
        <v>8</v>
      </c>
      <c r="H22" s="60">
        <f t="shared" si="3"/>
        <v>205.27999999999997</v>
      </c>
      <c r="I22" s="38">
        <v>33.69</v>
      </c>
      <c r="J22" s="39">
        <v>1</v>
      </c>
      <c r="K22" s="40">
        <v>0</v>
      </c>
      <c r="L22" s="40">
        <v>0</v>
      </c>
      <c r="M22" s="55">
        <f t="shared" si="4"/>
        <v>38.69</v>
      </c>
      <c r="N22" s="38">
        <v>25.16</v>
      </c>
      <c r="O22" s="39">
        <v>0</v>
      </c>
      <c r="P22" s="40">
        <v>0</v>
      </c>
      <c r="Q22" s="40">
        <v>0</v>
      </c>
      <c r="R22" s="55">
        <f t="shared" si="5"/>
        <v>25.16</v>
      </c>
      <c r="S22" s="38">
        <v>23.91</v>
      </c>
      <c r="T22" s="39">
        <v>0</v>
      </c>
      <c r="U22" s="40">
        <v>0</v>
      </c>
      <c r="V22" s="40">
        <v>0</v>
      </c>
      <c r="W22" s="55">
        <f t="shared" si="6"/>
        <v>23.91</v>
      </c>
      <c r="X22" s="38">
        <v>23.8</v>
      </c>
      <c r="Y22" s="39">
        <v>3</v>
      </c>
      <c r="Z22" s="40">
        <v>0</v>
      </c>
      <c r="AA22" s="40">
        <v>0</v>
      </c>
      <c r="AB22" s="55">
        <f t="shared" si="7"/>
        <v>38.8</v>
      </c>
      <c r="AC22" s="38">
        <v>26.83</v>
      </c>
      <c r="AD22" s="39">
        <v>1</v>
      </c>
      <c r="AE22" s="40">
        <v>0</v>
      </c>
      <c r="AF22" s="40">
        <v>0</v>
      </c>
      <c r="AG22" s="55">
        <f t="shared" si="8"/>
        <v>31.83</v>
      </c>
      <c r="AH22" s="38">
        <v>31.89</v>
      </c>
      <c r="AI22" s="39">
        <v>3</v>
      </c>
      <c r="AJ22" s="40">
        <v>0</v>
      </c>
      <c r="AK22" s="40">
        <v>0</v>
      </c>
      <c r="AL22" s="62">
        <f t="shared" si="9"/>
        <v>46.89</v>
      </c>
      <c r="AM22" s="64" t="s">
        <v>123</v>
      </c>
    </row>
    <row r="23" spans="1:39" s="1" customFormat="1" ht="12.75">
      <c r="A23" s="13" t="s">
        <v>120</v>
      </c>
      <c r="B23" s="11"/>
      <c r="C23" s="10"/>
      <c r="D23" s="12"/>
      <c r="E23" s="52">
        <f t="shared" si="0"/>
        <v>20</v>
      </c>
      <c r="F23" s="53">
        <f t="shared" si="1"/>
        <v>0</v>
      </c>
      <c r="G23" s="54">
        <f t="shared" si="2"/>
        <v>11</v>
      </c>
      <c r="H23" s="60">
        <f t="shared" si="3"/>
        <v>206.40000000000003</v>
      </c>
      <c r="I23" s="38">
        <v>26.81</v>
      </c>
      <c r="J23" s="39">
        <v>2</v>
      </c>
      <c r="K23" s="40">
        <v>0</v>
      </c>
      <c r="L23" s="40">
        <v>0</v>
      </c>
      <c r="M23" s="55">
        <f t="shared" si="4"/>
        <v>36.81</v>
      </c>
      <c r="N23" s="38">
        <v>20.23</v>
      </c>
      <c r="O23" s="39">
        <v>3</v>
      </c>
      <c r="P23" s="40">
        <v>0</v>
      </c>
      <c r="Q23" s="40">
        <v>0</v>
      </c>
      <c r="R23" s="55">
        <f t="shared" si="5"/>
        <v>35.230000000000004</v>
      </c>
      <c r="S23" s="38">
        <v>23.92</v>
      </c>
      <c r="T23" s="39">
        <v>2</v>
      </c>
      <c r="U23" s="40">
        <v>0</v>
      </c>
      <c r="V23" s="40">
        <v>0</v>
      </c>
      <c r="W23" s="55">
        <f t="shared" si="6"/>
        <v>33.92</v>
      </c>
      <c r="X23" s="38">
        <v>24.95</v>
      </c>
      <c r="Y23" s="39">
        <v>1</v>
      </c>
      <c r="Z23" s="40">
        <v>1</v>
      </c>
      <c r="AA23" s="40">
        <v>0</v>
      </c>
      <c r="AB23" s="55">
        <f t="shared" si="7"/>
        <v>39.95</v>
      </c>
      <c r="AC23" s="38">
        <v>20.26</v>
      </c>
      <c r="AD23" s="39">
        <v>1</v>
      </c>
      <c r="AE23" s="40">
        <v>0</v>
      </c>
      <c r="AF23" s="40">
        <v>0</v>
      </c>
      <c r="AG23" s="55">
        <f t="shared" si="8"/>
        <v>25.26</v>
      </c>
      <c r="AH23" s="38">
        <v>25.23</v>
      </c>
      <c r="AI23" s="39">
        <v>2</v>
      </c>
      <c r="AJ23" s="40">
        <v>0</v>
      </c>
      <c r="AK23" s="40">
        <v>0</v>
      </c>
      <c r="AL23" s="62">
        <f t="shared" si="9"/>
        <v>35.230000000000004</v>
      </c>
      <c r="AM23" s="64" t="s">
        <v>51</v>
      </c>
    </row>
    <row r="24" spans="1:39" s="1" customFormat="1" ht="12.75">
      <c r="A24" s="93" t="s">
        <v>96</v>
      </c>
      <c r="B24" s="11"/>
      <c r="C24" s="10"/>
      <c r="D24" s="12"/>
      <c r="E24" s="52">
        <f t="shared" si="0"/>
        <v>21</v>
      </c>
      <c r="F24" s="53">
        <f t="shared" si="1"/>
        <v>3</v>
      </c>
      <c r="G24" s="54">
        <f t="shared" si="2"/>
        <v>6</v>
      </c>
      <c r="H24" s="60">
        <f t="shared" si="3"/>
        <v>208.34000000000003</v>
      </c>
      <c r="I24" s="38">
        <v>28.52</v>
      </c>
      <c r="J24" s="39">
        <v>1</v>
      </c>
      <c r="K24" s="40">
        <v>1</v>
      </c>
      <c r="L24" s="40">
        <v>0</v>
      </c>
      <c r="M24" s="55">
        <f t="shared" si="4"/>
        <v>43.519999999999996</v>
      </c>
      <c r="N24" s="38">
        <v>19.62</v>
      </c>
      <c r="O24" s="39">
        <v>0</v>
      </c>
      <c r="P24" s="40">
        <v>0</v>
      </c>
      <c r="Q24" s="40">
        <v>0</v>
      </c>
      <c r="R24" s="55">
        <f t="shared" si="5"/>
        <v>19.62</v>
      </c>
      <c r="S24" s="38">
        <v>21.36</v>
      </c>
      <c r="T24" s="39">
        <v>3</v>
      </c>
      <c r="U24" s="40">
        <v>0</v>
      </c>
      <c r="V24" s="40">
        <v>0</v>
      </c>
      <c r="W24" s="55">
        <f t="shared" si="6"/>
        <v>36.36</v>
      </c>
      <c r="X24" s="38">
        <v>24.49</v>
      </c>
      <c r="Y24" s="39">
        <v>2</v>
      </c>
      <c r="Z24" s="40">
        <v>0</v>
      </c>
      <c r="AA24" s="40">
        <v>0</v>
      </c>
      <c r="AB24" s="55">
        <f t="shared" si="7"/>
        <v>34.489999999999995</v>
      </c>
      <c r="AC24" s="38">
        <v>37.27</v>
      </c>
      <c r="AD24" s="39">
        <v>0</v>
      </c>
      <c r="AE24" s="40">
        <v>0</v>
      </c>
      <c r="AF24" s="40">
        <v>0</v>
      </c>
      <c r="AG24" s="55">
        <f t="shared" si="8"/>
        <v>37.27</v>
      </c>
      <c r="AH24" s="38">
        <v>37.08</v>
      </c>
      <c r="AI24" s="39">
        <v>0</v>
      </c>
      <c r="AJ24" s="40">
        <v>0</v>
      </c>
      <c r="AK24" s="40">
        <v>0</v>
      </c>
      <c r="AL24" s="62">
        <f t="shared" si="9"/>
        <v>37.08</v>
      </c>
      <c r="AM24" s="64" t="s">
        <v>47</v>
      </c>
    </row>
    <row r="25" spans="1:39" s="1" customFormat="1" ht="12.75">
      <c r="A25" s="94" t="s">
        <v>106</v>
      </c>
      <c r="B25" s="11"/>
      <c r="C25" s="10"/>
      <c r="D25" s="12"/>
      <c r="E25" s="52">
        <f t="shared" si="0"/>
        <v>22</v>
      </c>
      <c r="F25" s="53">
        <f t="shared" si="1"/>
        <v>4</v>
      </c>
      <c r="G25" s="54">
        <f t="shared" si="2"/>
        <v>4</v>
      </c>
      <c r="H25" s="60">
        <f t="shared" si="3"/>
        <v>211.03999999999996</v>
      </c>
      <c r="I25" s="38">
        <v>37.67</v>
      </c>
      <c r="J25" s="39">
        <v>1</v>
      </c>
      <c r="K25" s="40">
        <v>0</v>
      </c>
      <c r="L25" s="40">
        <v>0</v>
      </c>
      <c r="M25" s="55">
        <f t="shared" si="4"/>
        <v>42.67</v>
      </c>
      <c r="N25" s="38">
        <v>26.02</v>
      </c>
      <c r="O25" s="39">
        <v>0</v>
      </c>
      <c r="P25" s="40">
        <v>0</v>
      </c>
      <c r="Q25" s="40">
        <v>0</v>
      </c>
      <c r="R25" s="55">
        <f t="shared" si="5"/>
        <v>26.02</v>
      </c>
      <c r="S25" s="38">
        <v>36.38</v>
      </c>
      <c r="T25" s="39">
        <v>3</v>
      </c>
      <c r="U25" s="40">
        <v>0</v>
      </c>
      <c r="V25" s="40">
        <v>0</v>
      </c>
      <c r="W25" s="55">
        <f t="shared" si="6"/>
        <v>51.38</v>
      </c>
      <c r="X25" s="38">
        <v>27.76</v>
      </c>
      <c r="Y25" s="39">
        <v>0</v>
      </c>
      <c r="Z25" s="40">
        <v>0</v>
      </c>
      <c r="AA25" s="40">
        <v>0</v>
      </c>
      <c r="AB25" s="55">
        <f t="shared" si="7"/>
        <v>27.76</v>
      </c>
      <c r="AC25" s="38">
        <v>27.01</v>
      </c>
      <c r="AD25" s="39">
        <v>0</v>
      </c>
      <c r="AE25" s="40">
        <v>0</v>
      </c>
      <c r="AF25" s="40">
        <v>0</v>
      </c>
      <c r="AG25" s="55">
        <f t="shared" si="8"/>
        <v>27.01</v>
      </c>
      <c r="AH25" s="38">
        <v>36.2</v>
      </c>
      <c r="AI25" s="39">
        <v>0</v>
      </c>
      <c r="AJ25" s="40">
        <v>0</v>
      </c>
      <c r="AK25" s="40">
        <v>0</v>
      </c>
      <c r="AL25" s="62">
        <f t="shared" si="9"/>
        <v>36.2</v>
      </c>
      <c r="AM25" s="64" t="s">
        <v>47</v>
      </c>
    </row>
    <row r="26" spans="1:39" s="1" customFormat="1" ht="12.75">
      <c r="A26" s="13" t="s">
        <v>42</v>
      </c>
      <c r="B26" s="11"/>
      <c r="C26" s="10"/>
      <c r="D26" s="12"/>
      <c r="E26" s="52">
        <f t="shared" si="0"/>
        <v>23</v>
      </c>
      <c r="F26" s="53">
        <f t="shared" si="1"/>
        <v>4</v>
      </c>
      <c r="G26" s="54">
        <f t="shared" si="2"/>
        <v>3</v>
      </c>
      <c r="H26" s="60">
        <f t="shared" si="3"/>
        <v>214.48</v>
      </c>
      <c r="I26" s="38">
        <v>36.33</v>
      </c>
      <c r="J26" s="39">
        <v>0</v>
      </c>
      <c r="K26" s="40">
        <v>0</v>
      </c>
      <c r="L26" s="40">
        <v>0</v>
      </c>
      <c r="M26" s="55">
        <f t="shared" si="4"/>
        <v>36.33</v>
      </c>
      <c r="N26" s="38">
        <v>32.12</v>
      </c>
      <c r="O26" s="39">
        <v>2</v>
      </c>
      <c r="P26" s="40">
        <v>0</v>
      </c>
      <c r="Q26" s="40">
        <v>0</v>
      </c>
      <c r="R26" s="55">
        <f t="shared" si="5"/>
        <v>42.12</v>
      </c>
      <c r="S26" s="38">
        <v>34.5</v>
      </c>
      <c r="T26" s="39">
        <v>1</v>
      </c>
      <c r="U26" s="40">
        <v>0</v>
      </c>
      <c r="V26" s="40">
        <v>0</v>
      </c>
      <c r="W26" s="55">
        <f t="shared" si="6"/>
        <v>39.5</v>
      </c>
      <c r="X26" s="38">
        <v>27.95</v>
      </c>
      <c r="Y26" s="39">
        <v>0</v>
      </c>
      <c r="Z26" s="40">
        <v>0</v>
      </c>
      <c r="AA26" s="40">
        <v>0</v>
      </c>
      <c r="AB26" s="55">
        <f t="shared" si="7"/>
        <v>27.95</v>
      </c>
      <c r="AC26" s="38">
        <v>30.27</v>
      </c>
      <c r="AD26" s="39">
        <v>0</v>
      </c>
      <c r="AE26" s="40">
        <v>0</v>
      </c>
      <c r="AF26" s="40">
        <v>0</v>
      </c>
      <c r="AG26" s="55">
        <f t="shared" si="8"/>
        <v>30.27</v>
      </c>
      <c r="AH26" s="38">
        <v>38.31</v>
      </c>
      <c r="AI26" s="39">
        <v>0</v>
      </c>
      <c r="AJ26" s="40">
        <v>0</v>
      </c>
      <c r="AK26" s="40">
        <v>0</v>
      </c>
      <c r="AL26" s="62">
        <f t="shared" si="9"/>
        <v>38.31</v>
      </c>
      <c r="AM26" s="64" t="s">
        <v>54</v>
      </c>
    </row>
    <row r="27" spans="1:39" s="1" customFormat="1" ht="12.75">
      <c r="A27" s="13" t="s">
        <v>60</v>
      </c>
      <c r="B27" s="11"/>
      <c r="C27" s="10"/>
      <c r="D27" s="12"/>
      <c r="E27" s="52">
        <f t="shared" si="0"/>
        <v>24</v>
      </c>
      <c r="F27" s="53">
        <f t="shared" si="1"/>
        <v>3</v>
      </c>
      <c r="G27" s="54">
        <f t="shared" si="2"/>
        <v>3</v>
      </c>
      <c r="H27" s="60">
        <f t="shared" si="3"/>
        <v>215.13</v>
      </c>
      <c r="I27" s="38">
        <v>33.86</v>
      </c>
      <c r="J27" s="39">
        <v>0</v>
      </c>
      <c r="K27" s="40">
        <v>0</v>
      </c>
      <c r="L27" s="40">
        <v>0</v>
      </c>
      <c r="M27" s="55">
        <f t="shared" si="4"/>
        <v>33.86</v>
      </c>
      <c r="N27" s="38">
        <v>43.16</v>
      </c>
      <c r="O27" s="39">
        <v>1</v>
      </c>
      <c r="P27" s="40">
        <v>1</v>
      </c>
      <c r="Q27" s="40">
        <v>0</v>
      </c>
      <c r="R27" s="55">
        <f t="shared" si="5"/>
        <v>58.16</v>
      </c>
      <c r="S27" s="38">
        <v>29.8</v>
      </c>
      <c r="T27" s="39">
        <v>1</v>
      </c>
      <c r="U27" s="40">
        <v>0</v>
      </c>
      <c r="V27" s="40">
        <v>0</v>
      </c>
      <c r="W27" s="55">
        <f t="shared" si="6"/>
        <v>34.8</v>
      </c>
      <c r="X27" s="38">
        <v>25.44</v>
      </c>
      <c r="Y27" s="39">
        <v>0</v>
      </c>
      <c r="Z27" s="40">
        <v>0</v>
      </c>
      <c r="AA27" s="40">
        <v>0</v>
      </c>
      <c r="AB27" s="55">
        <f t="shared" si="7"/>
        <v>25.44</v>
      </c>
      <c r="AC27" s="38">
        <v>25.38</v>
      </c>
      <c r="AD27" s="39">
        <v>1</v>
      </c>
      <c r="AE27" s="40">
        <v>0</v>
      </c>
      <c r="AF27" s="40">
        <v>0</v>
      </c>
      <c r="AG27" s="55">
        <f t="shared" si="8"/>
        <v>30.38</v>
      </c>
      <c r="AH27" s="38">
        <v>32.49</v>
      </c>
      <c r="AI27" s="39">
        <v>0</v>
      </c>
      <c r="AJ27" s="40">
        <v>0</v>
      </c>
      <c r="AK27" s="40">
        <v>0</v>
      </c>
      <c r="AL27" s="62">
        <f t="shared" si="9"/>
        <v>32.49</v>
      </c>
      <c r="AM27" s="64" t="s">
        <v>45</v>
      </c>
    </row>
    <row r="28" spans="1:39" s="1" customFormat="1" ht="12.75">
      <c r="A28" s="13" t="s">
        <v>125</v>
      </c>
      <c r="B28" s="11"/>
      <c r="C28" s="10"/>
      <c r="D28" s="12"/>
      <c r="E28" s="52">
        <f t="shared" si="0"/>
        <v>25</v>
      </c>
      <c r="F28" s="53">
        <f t="shared" si="1"/>
        <v>4</v>
      </c>
      <c r="G28" s="54">
        <f t="shared" si="2"/>
        <v>3</v>
      </c>
      <c r="H28" s="60">
        <f t="shared" si="3"/>
        <v>222.06</v>
      </c>
      <c r="I28" s="38">
        <v>38.55</v>
      </c>
      <c r="J28" s="39">
        <v>0</v>
      </c>
      <c r="K28" s="40">
        <v>0</v>
      </c>
      <c r="L28" s="40">
        <v>0</v>
      </c>
      <c r="M28" s="55">
        <f t="shared" si="4"/>
        <v>38.55</v>
      </c>
      <c r="N28" s="38">
        <v>33.57</v>
      </c>
      <c r="O28" s="39">
        <v>0</v>
      </c>
      <c r="P28" s="40">
        <v>0</v>
      </c>
      <c r="Q28" s="40">
        <v>0</v>
      </c>
      <c r="R28" s="55">
        <f t="shared" si="5"/>
        <v>33.57</v>
      </c>
      <c r="S28" s="38">
        <v>32.58</v>
      </c>
      <c r="T28" s="39">
        <v>1</v>
      </c>
      <c r="U28" s="40">
        <v>0</v>
      </c>
      <c r="V28" s="40">
        <v>0</v>
      </c>
      <c r="W28" s="55">
        <f t="shared" si="6"/>
        <v>37.58</v>
      </c>
      <c r="X28" s="38">
        <v>28.86</v>
      </c>
      <c r="Y28" s="39">
        <v>0</v>
      </c>
      <c r="Z28" s="40">
        <v>0</v>
      </c>
      <c r="AA28" s="40">
        <v>0</v>
      </c>
      <c r="AB28" s="55">
        <f t="shared" si="7"/>
        <v>28.86</v>
      </c>
      <c r="AC28" s="38">
        <v>35.8</v>
      </c>
      <c r="AD28" s="39">
        <v>2</v>
      </c>
      <c r="AE28" s="40">
        <v>0</v>
      </c>
      <c r="AF28" s="40">
        <v>0</v>
      </c>
      <c r="AG28" s="55">
        <f t="shared" si="8"/>
        <v>45.8</v>
      </c>
      <c r="AH28" s="38">
        <v>37.7</v>
      </c>
      <c r="AI28" s="39">
        <v>0</v>
      </c>
      <c r="AJ28" s="40">
        <v>0</v>
      </c>
      <c r="AK28" s="40">
        <v>0</v>
      </c>
      <c r="AL28" s="62">
        <f t="shared" si="9"/>
        <v>37.7</v>
      </c>
      <c r="AM28" s="64" t="s">
        <v>89</v>
      </c>
    </row>
    <row r="29" spans="1:39" s="1" customFormat="1" ht="12.75">
      <c r="A29" s="13" t="s">
        <v>65</v>
      </c>
      <c r="B29" s="11"/>
      <c r="C29" s="10"/>
      <c r="D29" s="12"/>
      <c r="E29" s="52">
        <f t="shared" si="0"/>
        <v>26</v>
      </c>
      <c r="F29" s="53">
        <f t="shared" si="1"/>
        <v>2</v>
      </c>
      <c r="G29" s="54">
        <f t="shared" si="2"/>
        <v>6</v>
      </c>
      <c r="H29" s="60">
        <f t="shared" si="3"/>
        <v>223.61</v>
      </c>
      <c r="I29" s="38">
        <v>40.66</v>
      </c>
      <c r="J29" s="39">
        <v>2</v>
      </c>
      <c r="K29" s="40">
        <v>0</v>
      </c>
      <c r="L29" s="40">
        <v>0</v>
      </c>
      <c r="M29" s="55">
        <f t="shared" si="4"/>
        <v>50.66</v>
      </c>
      <c r="N29" s="38">
        <v>27.04</v>
      </c>
      <c r="O29" s="39">
        <v>0</v>
      </c>
      <c r="P29" s="40">
        <v>0</v>
      </c>
      <c r="Q29" s="40">
        <v>0</v>
      </c>
      <c r="R29" s="55">
        <f t="shared" si="5"/>
        <v>27.04</v>
      </c>
      <c r="S29" s="38">
        <v>29.21</v>
      </c>
      <c r="T29" s="39">
        <v>2</v>
      </c>
      <c r="U29" s="40">
        <v>0</v>
      </c>
      <c r="V29" s="40">
        <v>0</v>
      </c>
      <c r="W29" s="55">
        <f t="shared" si="6"/>
        <v>39.21</v>
      </c>
      <c r="X29" s="38">
        <v>27.77</v>
      </c>
      <c r="Y29" s="39">
        <v>1</v>
      </c>
      <c r="Z29" s="40">
        <v>0</v>
      </c>
      <c r="AA29" s="40">
        <v>0</v>
      </c>
      <c r="AB29" s="55">
        <f t="shared" si="7"/>
        <v>32.769999999999996</v>
      </c>
      <c r="AC29" s="38">
        <v>26.19</v>
      </c>
      <c r="AD29" s="39">
        <v>0</v>
      </c>
      <c r="AE29" s="40">
        <v>0</v>
      </c>
      <c r="AF29" s="40">
        <v>0</v>
      </c>
      <c r="AG29" s="55">
        <f t="shared" si="8"/>
        <v>26.19</v>
      </c>
      <c r="AH29" s="38">
        <v>32.74</v>
      </c>
      <c r="AI29" s="39">
        <v>1</v>
      </c>
      <c r="AJ29" s="40">
        <v>1</v>
      </c>
      <c r="AK29" s="40">
        <v>0</v>
      </c>
      <c r="AL29" s="62">
        <f t="shared" si="9"/>
        <v>47.74</v>
      </c>
      <c r="AM29" s="64" t="s">
        <v>44</v>
      </c>
    </row>
    <row r="30" spans="1:39" s="1" customFormat="1" ht="12.75">
      <c r="A30" s="13" t="s">
        <v>109</v>
      </c>
      <c r="B30" s="11"/>
      <c r="C30" s="10"/>
      <c r="D30" s="12"/>
      <c r="E30" s="52">
        <f t="shared" si="0"/>
        <v>27</v>
      </c>
      <c r="F30" s="53">
        <f t="shared" si="1"/>
        <v>4</v>
      </c>
      <c r="G30" s="54">
        <f t="shared" si="2"/>
        <v>2</v>
      </c>
      <c r="H30" s="60">
        <f t="shared" si="3"/>
        <v>227.76</v>
      </c>
      <c r="I30" s="38">
        <v>44.4</v>
      </c>
      <c r="J30" s="39">
        <v>0</v>
      </c>
      <c r="K30" s="40">
        <v>0</v>
      </c>
      <c r="L30" s="40">
        <v>0</v>
      </c>
      <c r="M30" s="55">
        <f t="shared" si="4"/>
        <v>44.4</v>
      </c>
      <c r="N30" s="38">
        <v>33.17</v>
      </c>
      <c r="O30" s="39">
        <v>0</v>
      </c>
      <c r="P30" s="40">
        <v>0</v>
      </c>
      <c r="Q30" s="40">
        <v>0</v>
      </c>
      <c r="R30" s="55">
        <f t="shared" si="5"/>
        <v>33.17</v>
      </c>
      <c r="S30" s="38">
        <v>33.04</v>
      </c>
      <c r="T30" s="39">
        <v>1</v>
      </c>
      <c r="U30" s="40">
        <v>0</v>
      </c>
      <c r="V30" s="40">
        <v>0</v>
      </c>
      <c r="W30" s="55">
        <f t="shared" si="6"/>
        <v>38.04</v>
      </c>
      <c r="X30" s="38">
        <v>28.72</v>
      </c>
      <c r="Y30" s="39">
        <v>0</v>
      </c>
      <c r="Z30" s="40">
        <v>0</v>
      </c>
      <c r="AA30" s="40">
        <v>0</v>
      </c>
      <c r="AB30" s="55">
        <f t="shared" si="7"/>
        <v>28.72</v>
      </c>
      <c r="AC30" s="38">
        <v>35.61</v>
      </c>
      <c r="AD30" s="39">
        <v>0</v>
      </c>
      <c r="AE30" s="40">
        <v>0</v>
      </c>
      <c r="AF30" s="40">
        <v>0</v>
      </c>
      <c r="AG30" s="55">
        <f t="shared" si="8"/>
        <v>35.61</v>
      </c>
      <c r="AH30" s="38">
        <v>42.82</v>
      </c>
      <c r="AI30" s="39">
        <v>1</v>
      </c>
      <c r="AJ30" s="40">
        <v>0</v>
      </c>
      <c r="AK30" s="40">
        <v>0</v>
      </c>
      <c r="AL30" s="62">
        <f t="shared" si="9"/>
        <v>47.82</v>
      </c>
      <c r="AM30" s="64" t="s">
        <v>45</v>
      </c>
    </row>
    <row r="31" spans="1:39" s="1" customFormat="1" ht="12.75">
      <c r="A31" s="13" t="s">
        <v>40</v>
      </c>
      <c r="B31" s="11"/>
      <c r="C31" s="10"/>
      <c r="D31" s="12"/>
      <c r="E31" s="52">
        <f t="shared" si="0"/>
        <v>28</v>
      </c>
      <c r="F31" s="53">
        <f t="shared" si="1"/>
        <v>6</v>
      </c>
      <c r="G31" s="54">
        <f t="shared" si="2"/>
        <v>0</v>
      </c>
      <c r="H31" s="60">
        <f t="shared" si="3"/>
        <v>227.89999999999998</v>
      </c>
      <c r="I31" s="38">
        <v>44.97</v>
      </c>
      <c r="J31" s="39">
        <v>0</v>
      </c>
      <c r="K31" s="40">
        <v>0</v>
      </c>
      <c r="L31" s="40">
        <v>0</v>
      </c>
      <c r="M31" s="55">
        <f t="shared" si="4"/>
        <v>44.97</v>
      </c>
      <c r="N31" s="38">
        <v>35.47</v>
      </c>
      <c r="O31" s="39">
        <v>0</v>
      </c>
      <c r="P31" s="40">
        <v>0</v>
      </c>
      <c r="Q31" s="40">
        <v>0</v>
      </c>
      <c r="R31" s="55">
        <f t="shared" si="5"/>
        <v>35.47</v>
      </c>
      <c r="S31" s="38">
        <v>38.54</v>
      </c>
      <c r="T31" s="39">
        <v>0</v>
      </c>
      <c r="U31" s="40">
        <v>0</v>
      </c>
      <c r="V31" s="40">
        <v>0</v>
      </c>
      <c r="W31" s="55">
        <f t="shared" si="6"/>
        <v>38.54</v>
      </c>
      <c r="X31" s="38">
        <v>30.97</v>
      </c>
      <c r="Y31" s="39">
        <v>0</v>
      </c>
      <c r="Z31" s="40">
        <v>0</v>
      </c>
      <c r="AA31" s="40">
        <v>0</v>
      </c>
      <c r="AB31" s="55">
        <f t="shared" si="7"/>
        <v>30.97</v>
      </c>
      <c r="AC31" s="38">
        <v>33.34</v>
      </c>
      <c r="AD31" s="39">
        <v>0</v>
      </c>
      <c r="AE31" s="40">
        <v>0</v>
      </c>
      <c r="AF31" s="40">
        <v>0</v>
      </c>
      <c r="AG31" s="55">
        <f t="shared" si="8"/>
        <v>33.34</v>
      </c>
      <c r="AH31" s="38">
        <v>44.61</v>
      </c>
      <c r="AI31" s="39">
        <v>0</v>
      </c>
      <c r="AJ31" s="40">
        <v>0</v>
      </c>
      <c r="AK31" s="40">
        <v>0</v>
      </c>
      <c r="AL31" s="62">
        <f t="shared" si="9"/>
        <v>44.61</v>
      </c>
      <c r="AM31" s="64" t="s">
        <v>52</v>
      </c>
    </row>
    <row r="32" spans="1:39" s="1" customFormat="1" ht="12.75">
      <c r="A32" s="13" t="s">
        <v>32</v>
      </c>
      <c r="B32" s="11"/>
      <c r="C32" s="10"/>
      <c r="D32" s="12"/>
      <c r="E32" s="52">
        <f t="shared" si="0"/>
        <v>29</v>
      </c>
      <c r="F32" s="53">
        <f t="shared" si="1"/>
        <v>1</v>
      </c>
      <c r="G32" s="54">
        <f t="shared" si="2"/>
        <v>13</v>
      </c>
      <c r="H32" s="60">
        <f t="shared" si="3"/>
        <v>239.98999999999998</v>
      </c>
      <c r="I32" s="38">
        <v>35.59</v>
      </c>
      <c r="J32" s="39">
        <v>1</v>
      </c>
      <c r="K32" s="40">
        <v>0</v>
      </c>
      <c r="L32" s="40">
        <v>0</v>
      </c>
      <c r="M32" s="55">
        <f t="shared" si="4"/>
        <v>40.59</v>
      </c>
      <c r="N32" s="38">
        <v>31.17</v>
      </c>
      <c r="O32" s="39">
        <v>3</v>
      </c>
      <c r="P32" s="40">
        <v>0</v>
      </c>
      <c r="Q32" s="40">
        <v>0</v>
      </c>
      <c r="R32" s="55">
        <f t="shared" si="5"/>
        <v>46.17</v>
      </c>
      <c r="S32" s="38">
        <v>28.31</v>
      </c>
      <c r="T32" s="39">
        <v>3</v>
      </c>
      <c r="U32" s="40">
        <v>0</v>
      </c>
      <c r="V32" s="40">
        <v>0</v>
      </c>
      <c r="W32" s="55">
        <f t="shared" si="6"/>
        <v>43.31</v>
      </c>
      <c r="X32" s="38">
        <v>24.5</v>
      </c>
      <c r="Y32" s="39">
        <v>0</v>
      </c>
      <c r="Z32" s="40">
        <v>0</v>
      </c>
      <c r="AA32" s="40">
        <v>0</v>
      </c>
      <c r="AB32" s="55">
        <f t="shared" si="7"/>
        <v>24.5</v>
      </c>
      <c r="AC32" s="38">
        <v>26.32</v>
      </c>
      <c r="AD32" s="39">
        <v>3</v>
      </c>
      <c r="AE32" s="40">
        <v>0</v>
      </c>
      <c r="AF32" s="40">
        <v>0</v>
      </c>
      <c r="AG32" s="55">
        <f t="shared" si="8"/>
        <v>41.32</v>
      </c>
      <c r="AH32" s="38">
        <v>29.1</v>
      </c>
      <c r="AI32" s="39">
        <v>3</v>
      </c>
      <c r="AJ32" s="40">
        <v>0</v>
      </c>
      <c r="AK32" s="40">
        <v>0</v>
      </c>
      <c r="AL32" s="62">
        <f t="shared" si="9"/>
        <v>44.1</v>
      </c>
      <c r="AM32" s="64" t="s">
        <v>44</v>
      </c>
    </row>
    <row r="33" spans="1:39" s="1" customFormat="1" ht="12.75">
      <c r="A33" s="13" t="s">
        <v>110</v>
      </c>
      <c r="B33" s="11"/>
      <c r="C33" s="10"/>
      <c r="D33" s="12"/>
      <c r="E33" s="52">
        <f t="shared" si="0"/>
        <v>30</v>
      </c>
      <c r="F33" s="53">
        <f t="shared" si="1"/>
        <v>3</v>
      </c>
      <c r="G33" s="54">
        <f t="shared" si="2"/>
        <v>6</v>
      </c>
      <c r="H33" s="60">
        <f t="shared" si="3"/>
        <v>243.26</v>
      </c>
      <c r="I33" s="38">
        <v>36.29</v>
      </c>
      <c r="J33" s="39">
        <v>0</v>
      </c>
      <c r="K33" s="40">
        <v>0</v>
      </c>
      <c r="L33" s="40">
        <v>0</v>
      </c>
      <c r="M33" s="55">
        <f t="shared" si="4"/>
        <v>36.29</v>
      </c>
      <c r="N33" s="38">
        <v>32.9</v>
      </c>
      <c r="O33" s="39">
        <v>0</v>
      </c>
      <c r="P33" s="40">
        <v>0</v>
      </c>
      <c r="Q33" s="40">
        <v>0</v>
      </c>
      <c r="R33" s="55">
        <f t="shared" si="5"/>
        <v>32.9</v>
      </c>
      <c r="S33" s="38">
        <v>35.6</v>
      </c>
      <c r="T33" s="39">
        <v>4</v>
      </c>
      <c r="U33" s="40">
        <v>0</v>
      </c>
      <c r="V33" s="40">
        <v>0</v>
      </c>
      <c r="W33" s="55">
        <f t="shared" si="6"/>
        <v>55.6</v>
      </c>
      <c r="X33" s="38">
        <v>31.82</v>
      </c>
      <c r="Y33" s="39">
        <v>0</v>
      </c>
      <c r="Z33" s="40">
        <v>0</v>
      </c>
      <c r="AA33" s="40">
        <v>0</v>
      </c>
      <c r="AB33" s="55">
        <f t="shared" si="7"/>
        <v>31.82</v>
      </c>
      <c r="AC33" s="38">
        <v>37.31</v>
      </c>
      <c r="AD33" s="39">
        <v>1</v>
      </c>
      <c r="AE33" s="40">
        <v>0</v>
      </c>
      <c r="AF33" s="40">
        <v>0</v>
      </c>
      <c r="AG33" s="55">
        <f t="shared" si="8"/>
        <v>42.31</v>
      </c>
      <c r="AH33" s="38">
        <v>39.34</v>
      </c>
      <c r="AI33" s="39">
        <v>1</v>
      </c>
      <c r="AJ33" s="40">
        <v>0</v>
      </c>
      <c r="AK33" s="40">
        <v>0</v>
      </c>
      <c r="AL33" s="62">
        <f t="shared" si="9"/>
        <v>44.34</v>
      </c>
      <c r="AM33" s="64" t="s">
        <v>54</v>
      </c>
    </row>
    <row r="34" spans="1:39" s="1" customFormat="1" ht="12.75">
      <c r="A34" s="13" t="s">
        <v>83</v>
      </c>
      <c r="B34" s="11"/>
      <c r="C34" s="10"/>
      <c r="D34" s="12"/>
      <c r="E34" s="52">
        <f t="shared" si="0"/>
        <v>31</v>
      </c>
      <c r="F34" s="53">
        <f t="shared" si="1"/>
        <v>4</v>
      </c>
      <c r="G34" s="54">
        <f t="shared" si="2"/>
        <v>2</v>
      </c>
      <c r="H34" s="60">
        <f t="shared" si="3"/>
        <v>249.05</v>
      </c>
      <c r="I34" s="38">
        <v>47.74</v>
      </c>
      <c r="J34" s="39">
        <v>0</v>
      </c>
      <c r="K34" s="40">
        <v>0</v>
      </c>
      <c r="L34" s="40">
        <v>0</v>
      </c>
      <c r="M34" s="55">
        <f t="shared" si="4"/>
        <v>47.74</v>
      </c>
      <c r="N34" s="38">
        <v>36</v>
      </c>
      <c r="O34" s="39">
        <v>0</v>
      </c>
      <c r="P34" s="40">
        <v>0</v>
      </c>
      <c r="Q34" s="40">
        <v>0</v>
      </c>
      <c r="R34" s="55">
        <f t="shared" si="5"/>
        <v>36</v>
      </c>
      <c r="S34" s="38">
        <v>39.52</v>
      </c>
      <c r="T34" s="39">
        <v>0</v>
      </c>
      <c r="U34" s="40">
        <v>0</v>
      </c>
      <c r="V34" s="40">
        <v>0</v>
      </c>
      <c r="W34" s="55">
        <f t="shared" si="6"/>
        <v>39.52</v>
      </c>
      <c r="X34" s="38">
        <v>32.79</v>
      </c>
      <c r="Y34" s="39">
        <v>0</v>
      </c>
      <c r="Z34" s="40">
        <v>0</v>
      </c>
      <c r="AA34" s="40">
        <v>0</v>
      </c>
      <c r="AB34" s="55">
        <f t="shared" si="7"/>
        <v>32.79</v>
      </c>
      <c r="AC34" s="38">
        <v>37.7</v>
      </c>
      <c r="AD34" s="39">
        <v>1</v>
      </c>
      <c r="AE34" s="40">
        <v>0</v>
      </c>
      <c r="AF34" s="40">
        <v>0</v>
      </c>
      <c r="AG34" s="55">
        <f t="shared" si="8"/>
        <v>42.7</v>
      </c>
      <c r="AH34" s="38">
        <v>45.3</v>
      </c>
      <c r="AI34" s="39">
        <v>1</v>
      </c>
      <c r="AJ34" s="40">
        <v>0</v>
      </c>
      <c r="AK34" s="40">
        <v>0</v>
      </c>
      <c r="AL34" s="62">
        <f t="shared" si="9"/>
        <v>50.3</v>
      </c>
      <c r="AM34" s="64" t="s">
        <v>72</v>
      </c>
    </row>
    <row r="35" spans="1:39" s="1" customFormat="1" ht="12.75">
      <c r="A35" s="13" t="s">
        <v>101</v>
      </c>
      <c r="B35" s="11"/>
      <c r="C35" s="10"/>
      <c r="D35" s="12"/>
      <c r="E35" s="52">
        <f t="shared" si="0"/>
        <v>32</v>
      </c>
      <c r="F35" s="53">
        <f t="shared" si="1"/>
        <v>3</v>
      </c>
      <c r="G35" s="54">
        <f t="shared" si="2"/>
        <v>8</v>
      </c>
      <c r="H35" s="60">
        <f t="shared" si="3"/>
        <v>250.37</v>
      </c>
      <c r="I35" s="38">
        <v>38.66</v>
      </c>
      <c r="J35" s="39">
        <v>0</v>
      </c>
      <c r="K35" s="40">
        <v>0</v>
      </c>
      <c r="L35" s="40">
        <v>0</v>
      </c>
      <c r="M35" s="55">
        <f t="shared" si="4"/>
        <v>38.66</v>
      </c>
      <c r="N35" s="38">
        <v>28.61</v>
      </c>
      <c r="O35" s="39">
        <v>0</v>
      </c>
      <c r="P35" s="40">
        <v>0</v>
      </c>
      <c r="Q35" s="40">
        <v>0</v>
      </c>
      <c r="R35" s="55">
        <f t="shared" si="5"/>
        <v>28.61</v>
      </c>
      <c r="S35" s="38">
        <v>27.79</v>
      </c>
      <c r="T35" s="39">
        <v>1</v>
      </c>
      <c r="U35" s="40">
        <v>0</v>
      </c>
      <c r="V35" s="40">
        <v>0</v>
      </c>
      <c r="W35" s="55">
        <f t="shared" si="6"/>
        <v>32.79</v>
      </c>
      <c r="X35" s="38">
        <v>37.87</v>
      </c>
      <c r="Y35" s="39">
        <v>0</v>
      </c>
      <c r="Z35" s="40">
        <v>0</v>
      </c>
      <c r="AA35" s="40">
        <v>0</v>
      </c>
      <c r="AB35" s="55">
        <f t="shared" si="7"/>
        <v>37.87</v>
      </c>
      <c r="AC35" s="38">
        <v>31.33</v>
      </c>
      <c r="AD35" s="39">
        <v>4</v>
      </c>
      <c r="AE35" s="40">
        <v>0</v>
      </c>
      <c r="AF35" s="40">
        <v>0</v>
      </c>
      <c r="AG35" s="55">
        <f t="shared" si="8"/>
        <v>51.33</v>
      </c>
      <c r="AH35" s="38">
        <v>46.11</v>
      </c>
      <c r="AI35" s="39">
        <v>3</v>
      </c>
      <c r="AJ35" s="40">
        <v>0</v>
      </c>
      <c r="AK35" s="40">
        <v>0</v>
      </c>
      <c r="AL35" s="62">
        <f t="shared" si="9"/>
        <v>61.11</v>
      </c>
      <c r="AM35" s="64" t="s">
        <v>76</v>
      </c>
    </row>
    <row r="36" spans="1:39" s="1" customFormat="1" ht="12.75">
      <c r="A36" s="13" t="s">
        <v>68</v>
      </c>
      <c r="B36" s="11"/>
      <c r="C36" s="10"/>
      <c r="D36" s="12"/>
      <c r="E36" s="52">
        <f aca="true" t="shared" si="10" ref="E36:E70">RANK(H36,H$3:H$71,1)</f>
        <v>33</v>
      </c>
      <c r="F36" s="53">
        <f aca="true" t="shared" si="11" ref="F36:F70">IF(J36=0,1,0)+IF(O36=0,1,0)+IF(T36=0,1,0)+IF(Y36=0,1,0)+IF(AD36=0,1,0)+IF(AI36=0,1,0)</f>
        <v>1</v>
      </c>
      <c r="G36" s="54">
        <f aca="true" t="shared" si="12" ref="G36:G70">J36+O36+T36+Y36+AD36+AI36</f>
        <v>5</v>
      </c>
      <c r="H36" s="60">
        <f aca="true" t="shared" si="13" ref="H36:H70">M36+R36+W36+AB36+AG36+AL36</f>
        <v>252.77</v>
      </c>
      <c r="I36" s="38">
        <v>45.48</v>
      </c>
      <c r="J36" s="39">
        <v>1</v>
      </c>
      <c r="K36" s="40">
        <v>1</v>
      </c>
      <c r="L36" s="40">
        <v>0</v>
      </c>
      <c r="M36" s="55">
        <f aca="true" t="shared" si="14" ref="M36:M67">IF((OR(I36="",I36="DNF",I36="DQ",I36="DNC")),"",(I36+(5*J36)+(K36*10)-(L36*10)))</f>
        <v>60.48</v>
      </c>
      <c r="N36" s="38">
        <v>31.82</v>
      </c>
      <c r="O36" s="39">
        <v>1</v>
      </c>
      <c r="P36" s="40">
        <v>0</v>
      </c>
      <c r="Q36" s="40">
        <v>0</v>
      </c>
      <c r="R36" s="55">
        <f aca="true" t="shared" si="15" ref="R36:R67">IF((OR(N36="",N36="DNF",N36="DQ",N36="DNC")),"",(N36+(5*O36)+(P36*10)-(Q36*10)))</f>
        <v>36.82</v>
      </c>
      <c r="S36" s="38">
        <v>33.71</v>
      </c>
      <c r="T36" s="39">
        <v>1</v>
      </c>
      <c r="U36" s="40">
        <v>0</v>
      </c>
      <c r="V36" s="40">
        <v>0</v>
      </c>
      <c r="W36" s="55">
        <f aca="true" t="shared" si="16" ref="W36:W67">IF((OR(S36="",S36="DNF",S36="DQ",S36="DNC")),"",(S36+(5*T36)+(U36*10)-(V36*10)))</f>
        <v>38.71</v>
      </c>
      <c r="X36" s="38">
        <v>27.15</v>
      </c>
      <c r="Y36" s="39">
        <v>1</v>
      </c>
      <c r="Z36" s="40">
        <v>0</v>
      </c>
      <c r="AA36" s="40">
        <v>0</v>
      </c>
      <c r="AB36" s="55">
        <f aca="true" t="shared" si="17" ref="AB36:AB67">IF((OR(X36="",X36="DNF",X36="DQ",X36="DNC")),"",(X36+(5*Y36)+(Z36*10)-(AA36*10)))</f>
        <v>32.15</v>
      </c>
      <c r="AC36" s="38">
        <v>29.4</v>
      </c>
      <c r="AD36" s="39">
        <v>0</v>
      </c>
      <c r="AE36" s="40">
        <v>0</v>
      </c>
      <c r="AF36" s="40">
        <v>0</v>
      </c>
      <c r="AG36" s="55">
        <f aca="true" t="shared" si="18" ref="AG36:AG67">IF((OR(AC36="",AC36="DNF",AC36="DQ",AC36="DNC")),"",(AC36+(5*AD36)+(AE36*10)-(AF36*10)))</f>
        <v>29.4</v>
      </c>
      <c r="AH36" s="38">
        <v>50.21</v>
      </c>
      <c r="AI36" s="39">
        <v>1</v>
      </c>
      <c r="AJ36" s="40">
        <v>0</v>
      </c>
      <c r="AK36" s="40">
        <v>0</v>
      </c>
      <c r="AL36" s="62">
        <f aca="true" t="shared" si="19" ref="AL36:AL67">IF((OR(AH36="",AH36="DNF",AH36="DQ",AH36="DNC")),"",(AH36+(5*AI36)+(AJ36*10)-(AK36*10)))</f>
        <v>55.21</v>
      </c>
      <c r="AM36" s="64" t="s">
        <v>76</v>
      </c>
    </row>
    <row r="37" spans="1:39" s="1" customFormat="1" ht="12.75">
      <c r="A37" s="13" t="s">
        <v>114</v>
      </c>
      <c r="B37" s="11"/>
      <c r="C37" s="10"/>
      <c r="D37" s="12"/>
      <c r="E37" s="52">
        <f t="shared" si="10"/>
        <v>34</v>
      </c>
      <c r="F37" s="53">
        <f t="shared" si="11"/>
        <v>4</v>
      </c>
      <c r="G37" s="54">
        <f t="shared" si="12"/>
        <v>4</v>
      </c>
      <c r="H37" s="60">
        <f t="shared" si="13"/>
        <v>256.47999999999996</v>
      </c>
      <c r="I37" s="38">
        <v>43.64</v>
      </c>
      <c r="J37" s="39">
        <v>0</v>
      </c>
      <c r="K37" s="40">
        <v>0</v>
      </c>
      <c r="L37" s="40">
        <v>0</v>
      </c>
      <c r="M37" s="55">
        <f t="shared" si="14"/>
        <v>43.64</v>
      </c>
      <c r="N37" s="38">
        <v>33.5</v>
      </c>
      <c r="O37" s="39">
        <v>0</v>
      </c>
      <c r="P37" s="40">
        <v>0</v>
      </c>
      <c r="Q37" s="40">
        <v>0</v>
      </c>
      <c r="R37" s="55">
        <f t="shared" si="15"/>
        <v>33.5</v>
      </c>
      <c r="S37" s="38">
        <v>37.24</v>
      </c>
      <c r="T37" s="39">
        <v>2</v>
      </c>
      <c r="U37" s="40">
        <v>0</v>
      </c>
      <c r="V37" s="40">
        <v>0</v>
      </c>
      <c r="W37" s="55">
        <f t="shared" si="16"/>
        <v>47.24</v>
      </c>
      <c r="X37" s="38">
        <v>30.38</v>
      </c>
      <c r="Y37" s="39">
        <v>0</v>
      </c>
      <c r="Z37" s="40">
        <v>0</v>
      </c>
      <c r="AA37" s="40">
        <v>0</v>
      </c>
      <c r="AB37" s="55">
        <f t="shared" si="17"/>
        <v>30.38</v>
      </c>
      <c r="AC37" s="38">
        <v>48.7</v>
      </c>
      <c r="AD37" s="39">
        <v>2</v>
      </c>
      <c r="AE37" s="40">
        <v>0</v>
      </c>
      <c r="AF37" s="40">
        <v>0</v>
      </c>
      <c r="AG37" s="55">
        <f t="shared" si="18"/>
        <v>58.7</v>
      </c>
      <c r="AH37" s="38">
        <v>43.02</v>
      </c>
      <c r="AI37" s="39">
        <v>0</v>
      </c>
      <c r="AJ37" s="40">
        <v>0</v>
      </c>
      <c r="AK37" s="40">
        <v>0</v>
      </c>
      <c r="AL37" s="62">
        <f t="shared" si="19"/>
        <v>43.02</v>
      </c>
      <c r="AM37" s="64" t="s">
        <v>54</v>
      </c>
    </row>
    <row r="38" spans="1:39" s="1" customFormat="1" ht="12.75">
      <c r="A38" s="13" t="s">
        <v>100</v>
      </c>
      <c r="B38" s="11"/>
      <c r="C38" s="10"/>
      <c r="D38" s="12"/>
      <c r="E38" s="52">
        <f t="shared" si="10"/>
        <v>35</v>
      </c>
      <c r="F38" s="53">
        <f t="shared" si="11"/>
        <v>1</v>
      </c>
      <c r="G38" s="54">
        <f t="shared" si="12"/>
        <v>11</v>
      </c>
      <c r="H38" s="60">
        <f t="shared" si="13"/>
        <v>259.41999999999996</v>
      </c>
      <c r="I38" s="38">
        <v>35.01</v>
      </c>
      <c r="J38" s="39">
        <v>3</v>
      </c>
      <c r="K38" s="40">
        <v>0</v>
      </c>
      <c r="L38" s="40">
        <v>0</v>
      </c>
      <c r="M38" s="55">
        <f t="shared" si="14"/>
        <v>50.01</v>
      </c>
      <c r="N38" s="38">
        <v>27.88</v>
      </c>
      <c r="O38" s="39">
        <v>1</v>
      </c>
      <c r="P38" s="40">
        <v>0</v>
      </c>
      <c r="Q38" s="40">
        <v>0</v>
      </c>
      <c r="R38" s="55">
        <f t="shared" si="15"/>
        <v>32.879999999999995</v>
      </c>
      <c r="S38" s="38">
        <v>26.11</v>
      </c>
      <c r="T38" s="39">
        <v>0</v>
      </c>
      <c r="U38" s="40">
        <v>0</v>
      </c>
      <c r="V38" s="40">
        <v>0</v>
      </c>
      <c r="W38" s="55">
        <f t="shared" si="16"/>
        <v>26.11</v>
      </c>
      <c r="X38" s="38">
        <v>24.99</v>
      </c>
      <c r="Y38" s="39">
        <v>2</v>
      </c>
      <c r="Z38" s="40">
        <v>1</v>
      </c>
      <c r="AA38" s="40">
        <v>0</v>
      </c>
      <c r="AB38" s="55">
        <f t="shared" si="17"/>
        <v>44.989999999999995</v>
      </c>
      <c r="AC38" s="38">
        <v>31.12</v>
      </c>
      <c r="AD38" s="39">
        <v>1</v>
      </c>
      <c r="AE38" s="40">
        <v>0</v>
      </c>
      <c r="AF38" s="40">
        <v>0</v>
      </c>
      <c r="AG38" s="55">
        <f t="shared" si="18"/>
        <v>36.120000000000005</v>
      </c>
      <c r="AH38" s="38">
        <v>39.31</v>
      </c>
      <c r="AI38" s="39">
        <v>4</v>
      </c>
      <c r="AJ38" s="40">
        <v>1</v>
      </c>
      <c r="AK38" s="40">
        <v>0</v>
      </c>
      <c r="AL38" s="62">
        <f t="shared" si="19"/>
        <v>69.31</v>
      </c>
      <c r="AM38" s="64" t="s">
        <v>54</v>
      </c>
    </row>
    <row r="39" spans="1:39" s="1" customFormat="1" ht="12.75">
      <c r="A39" s="13" t="s">
        <v>38</v>
      </c>
      <c r="B39" s="11"/>
      <c r="C39" s="10"/>
      <c r="D39" s="12"/>
      <c r="E39" s="52">
        <f t="shared" si="10"/>
        <v>36</v>
      </c>
      <c r="F39" s="53">
        <f t="shared" si="11"/>
        <v>2</v>
      </c>
      <c r="G39" s="54">
        <f t="shared" si="12"/>
        <v>5</v>
      </c>
      <c r="H39" s="60">
        <f t="shared" si="13"/>
        <v>260.40999999999997</v>
      </c>
      <c r="I39" s="38">
        <v>44.43</v>
      </c>
      <c r="J39" s="39">
        <v>2</v>
      </c>
      <c r="K39" s="40">
        <v>0</v>
      </c>
      <c r="L39" s="40">
        <v>0</v>
      </c>
      <c r="M39" s="55">
        <f t="shared" si="14"/>
        <v>54.43</v>
      </c>
      <c r="N39" s="38">
        <v>33.68</v>
      </c>
      <c r="O39" s="39">
        <v>0</v>
      </c>
      <c r="P39" s="40">
        <v>0</v>
      </c>
      <c r="Q39" s="40">
        <v>0</v>
      </c>
      <c r="R39" s="55">
        <f t="shared" si="15"/>
        <v>33.68</v>
      </c>
      <c r="S39" s="38">
        <v>37.93</v>
      </c>
      <c r="T39" s="39">
        <v>0</v>
      </c>
      <c r="U39" s="40">
        <v>0</v>
      </c>
      <c r="V39" s="40">
        <v>0</v>
      </c>
      <c r="W39" s="55">
        <f t="shared" si="16"/>
        <v>37.93</v>
      </c>
      <c r="X39" s="38">
        <v>32.22</v>
      </c>
      <c r="Y39" s="39">
        <v>1</v>
      </c>
      <c r="Z39" s="40">
        <v>0</v>
      </c>
      <c r="AA39" s="40">
        <v>0</v>
      </c>
      <c r="AB39" s="55">
        <f t="shared" si="17"/>
        <v>37.22</v>
      </c>
      <c r="AC39" s="38">
        <v>39.38</v>
      </c>
      <c r="AD39" s="39">
        <v>1</v>
      </c>
      <c r="AE39" s="40">
        <v>0</v>
      </c>
      <c r="AF39" s="40">
        <v>0</v>
      </c>
      <c r="AG39" s="55">
        <f t="shared" si="18"/>
        <v>44.38</v>
      </c>
      <c r="AH39" s="38">
        <v>47.77</v>
      </c>
      <c r="AI39" s="39">
        <v>1</v>
      </c>
      <c r="AJ39" s="40">
        <v>0</v>
      </c>
      <c r="AK39" s="40">
        <v>0</v>
      </c>
      <c r="AL39" s="62">
        <f t="shared" si="19"/>
        <v>52.77</v>
      </c>
      <c r="AM39" s="64" t="s">
        <v>50</v>
      </c>
    </row>
    <row r="40" spans="1:39" s="1" customFormat="1" ht="12.75">
      <c r="A40" s="13" t="s">
        <v>99</v>
      </c>
      <c r="B40" s="11"/>
      <c r="C40" s="10"/>
      <c r="D40" s="12"/>
      <c r="E40" s="52">
        <f t="shared" si="10"/>
        <v>37</v>
      </c>
      <c r="F40" s="53">
        <f t="shared" si="11"/>
        <v>1</v>
      </c>
      <c r="G40" s="54">
        <f t="shared" si="12"/>
        <v>7</v>
      </c>
      <c r="H40" s="60">
        <f t="shared" si="13"/>
        <v>261.20000000000005</v>
      </c>
      <c r="I40" s="38">
        <v>49.32</v>
      </c>
      <c r="J40" s="39">
        <v>1</v>
      </c>
      <c r="K40" s="40">
        <v>0</v>
      </c>
      <c r="L40" s="40">
        <v>0</v>
      </c>
      <c r="M40" s="55">
        <f t="shared" si="14"/>
        <v>54.32</v>
      </c>
      <c r="N40" s="38">
        <v>32.54</v>
      </c>
      <c r="O40" s="39">
        <v>2</v>
      </c>
      <c r="P40" s="40">
        <v>0</v>
      </c>
      <c r="Q40" s="40">
        <v>0</v>
      </c>
      <c r="R40" s="55">
        <f t="shared" si="15"/>
        <v>42.54</v>
      </c>
      <c r="S40" s="38">
        <v>31.62</v>
      </c>
      <c r="T40" s="39">
        <v>1</v>
      </c>
      <c r="U40" s="40">
        <v>0</v>
      </c>
      <c r="V40" s="40">
        <v>0</v>
      </c>
      <c r="W40" s="55">
        <f t="shared" si="16"/>
        <v>36.620000000000005</v>
      </c>
      <c r="X40" s="38">
        <v>28.66</v>
      </c>
      <c r="Y40" s="39">
        <v>1</v>
      </c>
      <c r="Z40" s="40">
        <v>0</v>
      </c>
      <c r="AA40" s="40">
        <v>0</v>
      </c>
      <c r="AB40" s="55">
        <f t="shared" si="17"/>
        <v>33.66</v>
      </c>
      <c r="AC40" s="38">
        <v>36.7</v>
      </c>
      <c r="AD40" s="39">
        <v>2</v>
      </c>
      <c r="AE40" s="40">
        <v>0</v>
      </c>
      <c r="AF40" s="40">
        <v>0</v>
      </c>
      <c r="AG40" s="55">
        <f t="shared" si="18"/>
        <v>46.7</v>
      </c>
      <c r="AH40" s="38">
        <v>47.36</v>
      </c>
      <c r="AI40" s="39">
        <v>0</v>
      </c>
      <c r="AJ40" s="40">
        <v>0</v>
      </c>
      <c r="AK40" s="40">
        <v>0</v>
      </c>
      <c r="AL40" s="62">
        <f t="shared" si="19"/>
        <v>47.36</v>
      </c>
      <c r="AM40" s="64" t="s">
        <v>44</v>
      </c>
    </row>
    <row r="41" spans="1:39" s="1" customFormat="1" ht="12.75">
      <c r="A41" s="93" t="s">
        <v>94</v>
      </c>
      <c r="B41" s="11"/>
      <c r="C41" s="10"/>
      <c r="D41" s="12"/>
      <c r="E41" s="52">
        <f t="shared" si="10"/>
        <v>38</v>
      </c>
      <c r="F41" s="53">
        <f t="shared" si="11"/>
        <v>1</v>
      </c>
      <c r="G41" s="54">
        <f t="shared" si="12"/>
        <v>10</v>
      </c>
      <c r="H41" s="60">
        <f t="shared" si="13"/>
        <v>268.73</v>
      </c>
      <c r="I41" s="38">
        <v>40.79</v>
      </c>
      <c r="J41" s="39">
        <v>2</v>
      </c>
      <c r="K41" s="40">
        <v>0</v>
      </c>
      <c r="L41" s="40">
        <v>0</v>
      </c>
      <c r="M41" s="55">
        <f t="shared" si="14"/>
        <v>50.79</v>
      </c>
      <c r="N41" s="38">
        <v>32.14</v>
      </c>
      <c r="O41" s="39">
        <v>3</v>
      </c>
      <c r="P41" s="40">
        <v>0</v>
      </c>
      <c r="Q41" s="40">
        <v>0</v>
      </c>
      <c r="R41" s="55">
        <f t="shared" si="15"/>
        <v>47.14</v>
      </c>
      <c r="S41" s="38">
        <v>33.31</v>
      </c>
      <c r="T41" s="39">
        <v>1</v>
      </c>
      <c r="U41" s="40">
        <v>0</v>
      </c>
      <c r="V41" s="40">
        <v>0</v>
      </c>
      <c r="W41" s="55">
        <f t="shared" si="16"/>
        <v>38.31</v>
      </c>
      <c r="X41" s="38">
        <v>32.65</v>
      </c>
      <c r="Y41" s="39">
        <v>2</v>
      </c>
      <c r="Z41" s="40">
        <v>1</v>
      </c>
      <c r="AA41" s="40">
        <v>0</v>
      </c>
      <c r="AB41" s="55">
        <f t="shared" si="17"/>
        <v>52.65</v>
      </c>
      <c r="AC41" s="38">
        <v>32.93</v>
      </c>
      <c r="AD41" s="39">
        <v>2</v>
      </c>
      <c r="AE41" s="40">
        <v>0</v>
      </c>
      <c r="AF41" s="40">
        <v>0</v>
      </c>
      <c r="AG41" s="55">
        <f t="shared" si="18"/>
        <v>42.93</v>
      </c>
      <c r="AH41" s="38">
        <v>36.91</v>
      </c>
      <c r="AI41" s="39">
        <v>0</v>
      </c>
      <c r="AJ41" s="40">
        <v>0</v>
      </c>
      <c r="AK41" s="40">
        <v>0</v>
      </c>
      <c r="AL41" s="62">
        <f t="shared" si="19"/>
        <v>36.91</v>
      </c>
      <c r="AM41" s="64" t="s">
        <v>95</v>
      </c>
    </row>
    <row r="42" spans="1:39" s="1" customFormat="1" ht="12.75">
      <c r="A42" s="13" t="s">
        <v>98</v>
      </c>
      <c r="B42" s="11"/>
      <c r="C42" s="10"/>
      <c r="D42" s="12"/>
      <c r="E42" s="52">
        <f t="shared" si="10"/>
        <v>39</v>
      </c>
      <c r="F42" s="53">
        <f t="shared" si="11"/>
        <v>2</v>
      </c>
      <c r="G42" s="54">
        <f t="shared" si="12"/>
        <v>8</v>
      </c>
      <c r="H42" s="60">
        <f t="shared" si="13"/>
        <v>271.13</v>
      </c>
      <c r="I42" s="38">
        <v>46.83</v>
      </c>
      <c r="J42" s="39">
        <v>2</v>
      </c>
      <c r="K42" s="40">
        <v>0</v>
      </c>
      <c r="L42" s="40">
        <v>0</v>
      </c>
      <c r="M42" s="55">
        <f t="shared" si="14"/>
        <v>56.83</v>
      </c>
      <c r="N42" s="38">
        <v>32.91</v>
      </c>
      <c r="O42" s="39">
        <v>3</v>
      </c>
      <c r="P42" s="40">
        <v>0</v>
      </c>
      <c r="Q42" s="40">
        <v>0</v>
      </c>
      <c r="R42" s="55">
        <f t="shared" si="15"/>
        <v>47.91</v>
      </c>
      <c r="S42" s="38">
        <v>30.28</v>
      </c>
      <c r="T42" s="39">
        <v>0</v>
      </c>
      <c r="U42" s="40">
        <v>0</v>
      </c>
      <c r="V42" s="40">
        <v>0</v>
      </c>
      <c r="W42" s="55">
        <f t="shared" si="16"/>
        <v>30.28</v>
      </c>
      <c r="X42" s="38">
        <v>26.09</v>
      </c>
      <c r="Y42" s="39">
        <v>2</v>
      </c>
      <c r="Z42" s="40">
        <v>0</v>
      </c>
      <c r="AA42" s="40">
        <v>0</v>
      </c>
      <c r="AB42" s="55">
        <f t="shared" si="17"/>
        <v>36.09</v>
      </c>
      <c r="AC42" s="38">
        <v>32.27</v>
      </c>
      <c r="AD42" s="39">
        <v>1</v>
      </c>
      <c r="AE42" s="95">
        <v>0</v>
      </c>
      <c r="AF42" s="40">
        <v>0</v>
      </c>
      <c r="AG42" s="55">
        <f t="shared" si="18"/>
        <v>37.27</v>
      </c>
      <c r="AH42" s="38">
        <v>52.75</v>
      </c>
      <c r="AI42" s="39">
        <v>0</v>
      </c>
      <c r="AJ42" s="40">
        <v>1</v>
      </c>
      <c r="AK42" s="40">
        <v>0</v>
      </c>
      <c r="AL42" s="62">
        <f t="shared" si="19"/>
        <v>62.75</v>
      </c>
      <c r="AM42" s="64" t="s">
        <v>89</v>
      </c>
    </row>
    <row r="43" spans="1:39" s="1" customFormat="1" ht="12.75">
      <c r="A43" s="13" t="s">
        <v>33</v>
      </c>
      <c r="B43" s="11"/>
      <c r="C43" s="10"/>
      <c r="D43" s="12"/>
      <c r="E43" s="52">
        <f t="shared" si="10"/>
        <v>40</v>
      </c>
      <c r="F43" s="53">
        <f t="shared" si="11"/>
        <v>3</v>
      </c>
      <c r="G43" s="54">
        <f t="shared" si="12"/>
        <v>10</v>
      </c>
      <c r="H43" s="60">
        <f t="shared" si="13"/>
        <v>272.15</v>
      </c>
      <c r="I43" s="38">
        <v>51.4</v>
      </c>
      <c r="J43" s="39">
        <v>2</v>
      </c>
      <c r="K43" s="40">
        <v>0</v>
      </c>
      <c r="L43" s="40">
        <v>0</v>
      </c>
      <c r="M43" s="55">
        <f t="shared" si="14"/>
        <v>61.4</v>
      </c>
      <c r="N43" s="38">
        <v>32.85</v>
      </c>
      <c r="O43" s="39">
        <v>0</v>
      </c>
      <c r="P43" s="40">
        <v>0</v>
      </c>
      <c r="Q43" s="40">
        <v>0</v>
      </c>
      <c r="R43" s="55">
        <f t="shared" si="15"/>
        <v>32.85</v>
      </c>
      <c r="S43" s="38">
        <v>42.08</v>
      </c>
      <c r="T43" s="39">
        <v>2</v>
      </c>
      <c r="U43" s="40">
        <v>0</v>
      </c>
      <c r="V43" s="40">
        <v>0</v>
      </c>
      <c r="W43" s="55">
        <f t="shared" si="16"/>
        <v>52.08</v>
      </c>
      <c r="X43" s="38">
        <v>29.98</v>
      </c>
      <c r="Y43" s="39">
        <v>0</v>
      </c>
      <c r="Z43" s="40">
        <v>0</v>
      </c>
      <c r="AA43" s="40">
        <v>0</v>
      </c>
      <c r="AB43" s="55">
        <f t="shared" si="17"/>
        <v>29.98</v>
      </c>
      <c r="AC43" s="38">
        <v>30.58</v>
      </c>
      <c r="AD43" s="39">
        <v>0</v>
      </c>
      <c r="AE43" s="40">
        <v>0</v>
      </c>
      <c r="AF43" s="40">
        <v>0</v>
      </c>
      <c r="AG43" s="55">
        <f t="shared" si="18"/>
        <v>30.58</v>
      </c>
      <c r="AH43" s="38">
        <v>35.26</v>
      </c>
      <c r="AI43" s="39">
        <v>6</v>
      </c>
      <c r="AJ43" s="40">
        <v>0</v>
      </c>
      <c r="AK43" s="40">
        <v>0</v>
      </c>
      <c r="AL43" s="62">
        <f t="shared" si="19"/>
        <v>65.25999999999999</v>
      </c>
      <c r="AM43" s="64" t="s">
        <v>46</v>
      </c>
    </row>
    <row r="44" spans="1:39" s="1" customFormat="1" ht="12.75">
      <c r="A44" s="13" t="s">
        <v>61</v>
      </c>
      <c r="B44" s="11"/>
      <c r="C44" s="10"/>
      <c r="D44" s="12"/>
      <c r="E44" s="52">
        <f t="shared" si="10"/>
        <v>41</v>
      </c>
      <c r="F44" s="53">
        <f t="shared" si="11"/>
        <v>3</v>
      </c>
      <c r="G44" s="54">
        <f t="shared" si="12"/>
        <v>6</v>
      </c>
      <c r="H44" s="60">
        <f t="shared" si="13"/>
        <v>272.77</v>
      </c>
      <c r="I44" s="38">
        <v>49.63</v>
      </c>
      <c r="J44" s="39">
        <v>1</v>
      </c>
      <c r="K44" s="40">
        <v>0</v>
      </c>
      <c r="L44" s="40">
        <v>0</v>
      </c>
      <c r="M44" s="55">
        <f t="shared" si="14"/>
        <v>54.63</v>
      </c>
      <c r="N44" s="38">
        <v>33.46</v>
      </c>
      <c r="O44" s="39">
        <v>3</v>
      </c>
      <c r="P44" s="40">
        <v>0</v>
      </c>
      <c r="Q44" s="40">
        <v>0</v>
      </c>
      <c r="R44" s="55">
        <f t="shared" si="15"/>
        <v>48.46</v>
      </c>
      <c r="S44" s="38">
        <v>39.88</v>
      </c>
      <c r="T44" s="39">
        <v>2</v>
      </c>
      <c r="U44" s="40">
        <v>0</v>
      </c>
      <c r="V44" s="40">
        <v>0</v>
      </c>
      <c r="W44" s="55">
        <f t="shared" si="16"/>
        <v>49.88</v>
      </c>
      <c r="X44" s="38">
        <v>29.03</v>
      </c>
      <c r="Y44" s="39">
        <v>0</v>
      </c>
      <c r="Z44" s="40">
        <v>0</v>
      </c>
      <c r="AA44" s="40">
        <v>0</v>
      </c>
      <c r="AB44" s="55">
        <f t="shared" si="17"/>
        <v>29.03</v>
      </c>
      <c r="AC44" s="38">
        <v>40.5</v>
      </c>
      <c r="AD44" s="39">
        <v>0</v>
      </c>
      <c r="AE44" s="40">
        <v>0</v>
      </c>
      <c r="AF44" s="40">
        <v>0</v>
      </c>
      <c r="AG44" s="55">
        <f t="shared" si="18"/>
        <v>40.5</v>
      </c>
      <c r="AH44" s="38">
        <v>50.27</v>
      </c>
      <c r="AI44" s="39">
        <v>0</v>
      </c>
      <c r="AJ44" s="40">
        <v>0</v>
      </c>
      <c r="AK44" s="40">
        <v>0</v>
      </c>
      <c r="AL44" s="62">
        <f t="shared" si="19"/>
        <v>50.27</v>
      </c>
      <c r="AM44" s="64" t="s">
        <v>124</v>
      </c>
    </row>
    <row r="45" spans="1:39" s="1" customFormat="1" ht="12.75">
      <c r="A45" s="13" t="s">
        <v>67</v>
      </c>
      <c r="B45" s="11"/>
      <c r="C45" s="10"/>
      <c r="D45" s="12"/>
      <c r="E45" s="52">
        <f t="shared" si="10"/>
        <v>42</v>
      </c>
      <c r="F45" s="53">
        <f t="shared" si="11"/>
        <v>3</v>
      </c>
      <c r="G45" s="54">
        <f t="shared" si="12"/>
        <v>5</v>
      </c>
      <c r="H45" s="60">
        <f t="shared" si="13"/>
        <v>275.12</v>
      </c>
      <c r="I45" s="38">
        <v>43.75</v>
      </c>
      <c r="J45" s="39">
        <v>1</v>
      </c>
      <c r="K45" s="40">
        <v>0</v>
      </c>
      <c r="L45" s="40">
        <v>0</v>
      </c>
      <c r="M45" s="55">
        <f t="shared" si="14"/>
        <v>48.75</v>
      </c>
      <c r="N45" s="38">
        <v>39.24</v>
      </c>
      <c r="O45" s="39">
        <v>0</v>
      </c>
      <c r="P45" s="40">
        <v>0</v>
      </c>
      <c r="Q45" s="40">
        <v>0</v>
      </c>
      <c r="R45" s="55">
        <f t="shared" si="15"/>
        <v>39.24</v>
      </c>
      <c r="S45" s="38">
        <v>42.51</v>
      </c>
      <c r="T45" s="39">
        <v>0</v>
      </c>
      <c r="U45" s="40">
        <v>0</v>
      </c>
      <c r="V45" s="40">
        <v>0</v>
      </c>
      <c r="W45" s="55">
        <f t="shared" si="16"/>
        <v>42.51</v>
      </c>
      <c r="X45" s="38">
        <v>31.84</v>
      </c>
      <c r="Y45" s="39">
        <v>1</v>
      </c>
      <c r="Z45" s="40">
        <v>0</v>
      </c>
      <c r="AA45" s="40">
        <v>0</v>
      </c>
      <c r="AB45" s="55">
        <f t="shared" si="17"/>
        <v>36.84</v>
      </c>
      <c r="AC45" s="38">
        <v>40.91</v>
      </c>
      <c r="AD45" s="39">
        <v>0</v>
      </c>
      <c r="AE45" s="40">
        <v>0</v>
      </c>
      <c r="AF45" s="40">
        <v>0</v>
      </c>
      <c r="AG45" s="55">
        <f t="shared" si="18"/>
        <v>40.91</v>
      </c>
      <c r="AH45" s="38">
        <v>51.87</v>
      </c>
      <c r="AI45" s="39">
        <v>3</v>
      </c>
      <c r="AJ45" s="40">
        <v>0</v>
      </c>
      <c r="AK45" s="40">
        <v>0</v>
      </c>
      <c r="AL45" s="62">
        <f t="shared" si="19"/>
        <v>66.87</v>
      </c>
      <c r="AM45" s="64" t="s">
        <v>75</v>
      </c>
    </row>
    <row r="46" spans="1:39" s="1" customFormat="1" ht="12.75">
      <c r="A46" s="13" t="s">
        <v>59</v>
      </c>
      <c r="B46" s="11"/>
      <c r="C46" s="10"/>
      <c r="D46" s="12"/>
      <c r="E46" s="52">
        <f t="shared" si="10"/>
        <v>43</v>
      </c>
      <c r="F46" s="53">
        <f t="shared" si="11"/>
        <v>3</v>
      </c>
      <c r="G46" s="54">
        <f t="shared" si="12"/>
        <v>3</v>
      </c>
      <c r="H46" s="60">
        <f t="shared" si="13"/>
        <v>285.46999999999997</v>
      </c>
      <c r="I46" s="38">
        <v>53.15</v>
      </c>
      <c r="J46" s="39">
        <v>1</v>
      </c>
      <c r="K46" s="40">
        <v>1</v>
      </c>
      <c r="L46" s="40">
        <v>0</v>
      </c>
      <c r="M46" s="55">
        <f t="shared" si="14"/>
        <v>68.15</v>
      </c>
      <c r="N46" s="38">
        <v>38.79</v>
      </c>
      <c r="O46" s="39">
        <v>0</v>
      </c>
      <c r="P46" s="40">
        <v>0</v>
      </c>
      <c r="Q46" s="40">
        <v>0</v>
      </c>
      <c r="R46" s="55">
        <f t="shared" si="15"/>
        <v>38.79</v>
      </c>
      <c r="S46" s="38">
        <v>42.79</v>
      </c>
      <c r="T46" s="39">
        <v>0</v>
      </c>
      <c r="U46" s="40">
        <v>0</v>
      </c>
      <c r="V46" s="40">
        <v>0</v>
      </c>
      <c r="W46" s="55">
        <f t="shared" si="16"/>
        <v>42.79</v>
      </c>
      <c r="X46" s="38">
        <v>38.19</v>
      </c>
      <c r="Y46" s="39">
        <v>1</v>
      </c>
      <c r="Z46" s="40">
        <v>0</v>
      </c>
      <c r="AA46" s="40">
        <v>0</v>
      </c>
      <c r="AB46" s="55">
        <f t="shared" si="17"/>
        <v>43.19</v>
      </c>
      <c r="AC46" s="38">
        <v>39.15</v>
      </c>
      <c r="AD46" s="39">
        <v>0</v>
      </c>
      <c r="AE46" s="40">
        <v>0</v>
      </c>
      <c r="AF46" s="40">
        <v>0</v>
      </c>
      <c r="AG46" s="55">
        <f t="shared" si="18"/>
        <v>39.15</v>
      </c>
      <c r="AH46" s="38">
        <v>48.4</v>
      </c>
      <c r="AI46" s="39">
        <v>1</v>
      </c>
      <c r="AJ46" s="40">
        <v>0</v>
      </c>
      <c r="AK46" s="40">
        <v>0</v>
      </c>
      <c r="AL46" s="62">
        <f t="shared" si="19"/>
        <v>53.4</v>
      </c>
      <c r="AM46" s="64" t="s">
        <v>72</v>
      </c>
    </row>
    <row r="47" spans="1:39" s="1" customFormat="1" ht="12.75">
      <c r="A47" s="13" t="s">
        <v>36</v>
      </c>
      <c r="B47" s="11"/>
      <c r="C47" s="10"/>
      <c r="D47" s="12"/>
      <c r="E47" s="52">
        <f t="shared" si="10"/>
        <v>44</v>
      </c>
      <c r="F47" s="53">
        <f t="shared" si="11"/>
        <v>4</v>
      </c>
      <c r="G47" s="54">
        <f t="shared" si="12"/>
        <v>6</v>
      </c>
      <c r="H47" s="60">
        <f t="shared" si="13"/>
        <v>295.49</v>
      </c>
      <c r="I47" s="38">
        <v>43.45</v>
      </c>
      <c r="J47" s="39">
        <v>0</v>
      </c>
      <c r="K47" s="40">
        <v>0</v>
      </c>
      <c r="L47" s="40">
        <v>0</v>
      </c>
      <c r="M47" s="55">
        <f t="shared" si="14"/>
        <v>43.45</v>
      </c>
      <c r="N47" s="38">
        <v>48.56</v>
      </c>
      <c r="O47" s="39">
        <v>0</v>
      </c>
      <c r="P47" s="40">
        <v>0</v>
      </c>
      <c r="Q47" s="40">
        <v>0</v>
      </c>
      <c r="R47" s="55">
        <f t="shared" si="15"/>
        <v>48.56</v>
      </c>
      <c r="S47" s="38">
        <v>40.52</v>
      </c>
      <c r="T47" s="39">
        <v>4</v>
      </c>
      <c r="U47" s="40">
        <v>0</v>
      </c>
      <c r="V47" s="40">
        <v>0</v>
      </c>
      <c r="W47" s="55">
        <f t="shared" si="16"/>
        <v>60.52</v>
      </c>
      <c r="X47" s="38">
        <v>37.63</v>
      </c>
      <c r="Y47" s="39">
        <v>2</v>
      </c>
      <c r="Z47" s="40">
        <v>0</v>
      </c>
      <c r="AA47" s="40">
        <v>0</v>
      </c>
      <c r="AB47" s="55">
        <f t="shared" si="17"/>
        <v>47.63</v>
      </c>
      <c r="AC47" s="38">
        <v>46.96</v>
      </c>
      <c r="AD47" s="39">
        <v>0</v>
      </c>
      <c r="AE47" s="40">
        <v>0</v>
      </c>
      <c r="AF47" s="40">
        <v>0</v>
      </c>
      <c r="AG47" s="55">
        <f t="shared" si="18"/>
        <v>46.96</v>
      </c>
      <c r="AH47" s="38">
        <v>48.37</v>
      </c>
      <c r="AI47" s="39">
        <v>0</v>
      </c>
      <c r="AJ47" s="40">
        <v>0</v>
      </c>
      <c r="AK47" s="40">
        <v>0</v>
      </c>
      <c r="AL47" s="62">
        <f t="shared" si="19"/>
        <v>48.37</v>
      </c>
      <c r="AM47" s="64" t="s">
        <v>48</v>
      </c>
    </row>
    <row r="48" spans="1:39" s="1" customFormat="1" ht="12.75">
      <c r="A48" s="13" t="s">
        <v>30</v>
      </c>
      <c r="B48" s="11"/>
      <c r="C48" s="10"/>
      <c r="D48" s="12"/>
      <c r="E48" s="52">
        <f t="shared" si="10"/>
        <v>45</v>
      </c>
      <c r="F48" s="53">
        <f t="shared" si="11"/>
        <v>3</v>
      </c>
      <c r="G48" s="54">
        <f t="shared" si="12"/>
        <v>6</v>
      </c>
      <c r="H48" s="60">
        <f t="shared" si="13"/>
        <v>303.66</v>
      </c>
      <c r="I48" s="38">
        <v>56.19</v>
      </c>
      <c r="J48" s="39">
        <v>2</v>
      </c>
      <c r="K48" s="40">
        <v>0</v>
      </c>
      <c r="L48" s="40">
        <v>0</v>
      </c>
      <c r="M48" s="55">
        <f t="shared" si="14"/>
        <v>66.19</v>
      </c>
      <c r="N48" s="38">
        <v>45.39</v>
      </c>
      <c r="O48" s="39">
        <v>0</v>
      </c>
      <c r="P48" s="40">
        <v>0</v>
      </c>
      <c r="Q48" s="40">
        <v>0</v>
      </c>
      <c r="R48" s="55">
        <f t="shared" si="15"/>
        <v>45.39</v>
      </c>
      <c r="S48" s="38">
        <v>37.34</v>
      </c>
      <c r="T48" s="39">
        <v>1</v>
      </c>
      <c r="U48" s="40">
        <v>0</v>
      </c>
      <c r="V48" s="40">
        <v>0</v>
      </c>
      <c r="W48" s="55">
        <f t="shared" si="16"/>
        <v>42.34</v>
      </c>
      <c r="X48" s="38">
        <v>36.03</v>
      </c>
      <c r="Y48" s="39">
        <v>0</v>
      </c>
      <c r="Z48" s="40">
        <v>0</v>
      </c>
      <c r="AA48" s="40">
        <v>0</v>
      </c>
      <c r="AB48" s="55">
        <f t="shared" si="17"/>
        <v>36.03</v>
      </c>
      <c r="AC48" s="38">
        <v>44.83</v>
      </c>
      <c r="AD48" s="39">
        <v>3</v>
      </c>
      <c r="AE48" s="40">
        <v>0</v>
      </c>
      <c r="AF48" s="40">
        <v>0</v>
      </c>
      <c r="AG48" s="55">
        <f t="shared" si="18"/>
        <v>59.83</v>
      </c>
      <c r="AH48" s="38">
        <v>53.88</v>
      </c>
      <c r="AI48" s="39">
        <v>0</v>
      </c>
      <c r="AJ48" s="40">
        <v>0</v>
      </c>
      <c r="AK48" s="40">
        <v>0</v>
      </c>
      <c r="AL48" s="62">
        <f t="shared" si="19"/>
        <v>53.88</v>
      </c>
      <c r="AM48" s="64" t="s">
        <v>44</v>
      </c>
    </row>
    <row r="49" spans="1:39" s="1" customFormat="1" ht="12.75">
      <c r="A49" s="94" t="s">
        <v>105</v>
      </c>
      <c r="B49" s="11"/>
      <c r="C49" s="10"/>
      <c r="D49" s="12"/>
      <c r="E49" s="52">
        <f t="shared" si="10"/>
        <v>46</v>
      </c>
      <c r="F49" s="53">
        <f t="shared" si="11"/>
        <v>5</v>
      </c>
      <c r="G49" s="54">
        <f t="shared" si="12"/>
        <v>1</v>
      </c>
      <c r="H49" s="60">
        <f t="shared" si="13"/>
        <v>309.62</v>
      </c>
      <c r="I49" s="38">
        <v>55.31</v>
      </c>
      <c r="J49" s="39">
        <v>1</v>
      </c>
      <c r="K49" s="40">
        <v>0</v>
      </c>
      <c r="L49" s="40">
        <v>0</v>
      </c>
      <c r="M49" s="55">
        <f t="shared" si="14"/>
        <v>60.31</v>
      </c>
      <c r="N49" s="38">
        <v>51.3</v>
      </c>
      <c r="O49" s="39">
        <v>0</v>
      </c>
      <c r="P49" s="40">
        <v>0</v>
      </c>
      <c r="Q49" s="40">
        <v>0</v>
      </c>
      <c r="R49" s="55">
        <f t="shared" si="15"/>
        <v>51.3</v>
      </c>
      <c r="S49" s="38">
        <v>43.89</v>
      </c>
      <c r="T49" s="39">
        <v>0</v>
      </c>
      <c r="U49" s="40">
        <v>0</v>
      </c>
      <c r="V49" s="40">
        <v>0</v>
      </c>
      <c r="W49" s="55">
        <f t="shared" si="16"/>
        <v>43.89</v>
      </c>
      <c r="X49" s="38">
        <v>37.88</v>
      </c>
      <c r="Y49" s="39">
        <v>0</v>
      </c>
      <c r="Z49" s="40">
        <v>0</v>
      </c>
      <c r="AA49" s="40">
        <v>0</v>
      </c>
      <c r="AB49" s="55">
        <f t="shared" si="17"/>
        <v>37.88</v>
      </c>
      <c r="AC49" s="38">
        <v>43.26</v>
      </c>
      <c r="AD49" s="39">
        <v>0</v>
      </c>
      <c r="AE49" s="40">
        <v>1</v>
      </c>
      <c r="AF49" s="40">
        <v>0</v>
      </c>
      <c r="AG49" s="55">
        <f t="shared" si="18"/>
        <v>53.26</v>
      </c>
      <c r="AH49" s="38">
        <v>62.98</v>
      </c>
      <c r="AI49" s="39">
        <v>0</v>
      </c>
      <c r="AJ49" s="40">
        <v>0</v>
      </c>
      <c r="AK49" s="40">
        <v>0</v>
      </c>
      <c r="AL49" s="62">
        <f t="shared" si="19"/>
        <v>62.98</v>
      </c>
      <c r="AM49" s="64" t="s">
        <v>72</v>
      </c>
    </row>
    <row r="50" spans="1:39" s="1" customFormat="1" ht="12.75">
      <c r="A50" s="13" t="s">
        <v>111</v>
      </c>
      <c r="B50" s="11"/>
      <c r="C50" s="10"/>
      <c r="D50" s="12"/>
      <c r="E50" s="52">
        <f t="shared" si="10"/>
        <v>47</v>
      </c>
      <c r="F50" s="53">
        <f t="shared" si="11"/>
        <v>1</v>
      </c>
      <c r="G50" s="54">
        <f t="shared" si="12"/>
        <v>16</v>
      </c>
      <c r="H50" s="60">
        <f t="shared" si="13"/>
        <v>310.6</v>
      </c>
      <c r="I50" s="38">
        <v>37.91</v>
      </c>
      <c r="J50" s="39">
        <v>5</v>
      </c>
      <c r="K50" s="40">
        <v>0</v>
      </c>
      <c r="L50" s="40">
        <v>0</v>
      </c>
      <c r="M50" s="55">
        <f t="shared" si="14"/>
        <v>62.91</v>
      </c>
      <c r="N50" s="38">
        <v>40.11</v>
      </c>
      <c r="O50" s="39">
        <v>5</v>
      </c>
      <c r="P50" s="40">
        <v>0</v>
      </c>
      <c r="Q50" s="40">
        <v>0</v>
      </c>
      <c r="R50" s="55">
        <f t="shared" si="15"/>
        <v>65.11</v>
      </c>
      <c r="S50" s="38">
        <v>41.37</v>
      </c>
      <c r="T50" s="39">
        <v>0</v>
      </c>
      <c r="U50" s="40">
        <v>0</v>
      </c>
      <c r="V50" s="40">
        <v>0</v>
      </c>
      <c r="W50" s="55">
        <f t="shared" si="16"/>
        <v>41.37</v>
      </c>
      <c r="X50" s="38">
        <v>35.8</v>
      </c>
      <c r="Y50" s="39">
        <v>2</v>
      </c>
      <c r="Z50" s="40">
        <v>0</v>
      </c>
      <c r="AA50" s="40">
        <v>0</v>
      </c>
      <c r="AB50" s="55">
        <f t="shared" si="17"/>
        <v>45.8</v>
      </c>
      <c r="AC50" s="38">
        <v>36.24</v>
      </c>
      <c r="AD50" s="39">
        <v>3</v>
      </c>
      <c r="AE50" s="40">
        <v>0</v>
      </c>
      <c r="AF50" s="40">
        <v>0</v>
      </c>
      <c r="AG50" s="55">
        <f t="shared" si="18"/>
        <v>51.24</v>
      </c>
      <c r="AH50" s="38">
        <v>39.17</v>
      </c>
      <c r="AI50" s="39">
        <v>1</v>
      </c>
      <c r="AJ50" s="40">
        <v>0</v>
      </c>
      <c r="AK50" s="40">
        <v>0</v>
      </c>
      <c r="AL50" s="62">
        <f t="shared" si="19"/>
        <v>44.17</v>
      </c>
      <c r="AM50" s="64" t="s">
        <v>82</v>
      </c>
    </row>
    <row r="51" spans="1:39" s="1" customFormat="1" ht="12.75">
      <c r="A51" s="13" t="s">
        <v>79</v>
      </c>
      <c r="B51" s="11"/>
      <c r="C51" s="10"/>
      <c r="D51" s="12"/>
      <c r="E51" s="52">
        <f t="shared" si="10"/>
        <v>48</v>
      </c>
      <c r="F51" s="53">
        <f t="shared" si="11"/>
        <v>1</v>
      </c>
      <c r="G51" s="54">
        <f t="shared" si="12"/>
        <v>11</v>
      </c>
      <c r="H51" s="60">
        <f t="shared" si="13"/>
        <v>313.98999999999995</v>
      </c>
      <c r="I51" s="38">
        <v>45.79</v>
      </c>
      <c r="J51" s="39">
        <v>3</v>
      </c>
      <c r="K51" s="40">
        <v>1</v>
      </c>
      <c r="L51" s="40">
        <v>0</v>
      </c>
      <c r="M51" s="55">
        <f t="shared" si="14"/>
        <v>70.78999999999999</v>
      </c>
      <c r="N51" s="38">
        <v>35.4</v>
      </c>
      <c r="O51" s="39">
        <v>0</v>
      </c>
      <c r="P51" s="40">
        <v>0</v>
      </c>
      <c r="Q51" s="40">
        <v>0</v>
      </c>
      <c r="R51" s="55">
        <f t="shared" si="15"/>
        <v>35.4</v>
      </c>
      <c r="S51" s="38">
        <v>47</v>
      </c>
      <c r="T51" s="39">
        <v>1</v>
      </c>
      <c r="U51" s="40">
        <v>0</v>
      </c>
      <c r="V51" s="40">
        <v>0</v>
      </c>
      <c r="W51" s="55">
        <f t="shared" si="16"/>
        <v>52</v>
      </c>
      <c r="X51" s="38">
        <v>29.02</v>
      </c>
      <c r="Y51" s="39">
        <v>1</v>
      </c>
      <c r="Z51" s="40">
        <v>0</v>
      </c>
      <c r="AA51" s="40">
        <v>0</v>
      </c>
      <c r="AB51" s="55">
        <f t="shared" si="17"/>
        <v>34.019999999999996</v>
      </c>
      <c r="AC51" s="38">
        <v>35.45</v>
      </c>
      <c r="AD51" s="39">
        <v>5</v>
      </c>
      <c r="AE51" s="40">
        <v>0</v>
      </c>
      <c r="AF51" s="40">
        <v>0</v>
      </c>
      <c r="AG51" s="55">
        <f t="shared" si="18"/>
        <v>60.45</v>
      </c>
      <c r="AH51" s="38">
        <v>56.33</v>
      </c>
      <c r="AI51" s="39">
        <v>1</v>
      </c>
      <c r="AJ51" s="40">
        <v>0</v>
      </c>
      <c r="AK51" s="40">
        <v>0</v>
      </c>
      <c r="AL51" s="62">
        <f t="shared" si="19"/>
        <v>61.33</v>
      </c>
      <c r="AM51" s="64" t="s">
        <v>90</v>
      </c>
    </row>
    <row r="52" spans="1:39" s="1" customFormat="1" ht="12.75">
      <c r="A52" s="13" t="s">
        <v>103</v>
      </c>
      <c r="B52" s="11"/>
      <c r="C52" s="10"/>
      <c r="D52" s="12"/>
      <c r="E52" s="52">
        <f t="shared" si="10"/>
        <v>49</v>
      </c>
      <c r="F52" s="53">
        <f t="shared" si="11"/>
        <v>3</v>
      </c>
      <c r="G52" s="54">
        <f t="shared" si="12"/>
        <v>5</v>
      </c>
      <c r="H52" s="60">
        <f t="shared" si="13"/>
        <v>331.21000000000004</v>
      </c>
      <c r="I52" s="38">
        <v>46.56</v>
      </c>
      <c r="J52" s="39">
        <v>0</v>
      </c>
      <c r="K52" s="40">
        <v>0</v>
      </c>
      <c r="L52" s="40">
        <v>0</v>
      </c>
      <c r="M52" s="55">
        <f t="shared" si="14"/>
        <v>46.56</v>
      </c>
      <c r="N52" s="38">
        <v>48</v>
      </c>
      <c r="O52" s="39">
        <v>0</v>
      </c>
      <c r="P52" s="40">
        <v>1</v>
      </c>
      <c r="Q52" s="40">
        <v>0</v>
      </c>
      <c r="R52" s="55">
        <f t="shared" si="15"/>
        <v>58</v>
      </c>
      <c r="S52" s="38">
        <v>46.44</v>
      </c>
      <c r="T52" s="39">
        <v>1</v>
      </c>
      <c r="U52" s="40">
        <v>0</v>
      </c>
      <c r="V52" s="40">
        <v>0</v>
      </c>
      <c r="W52" s="55">
        <f t="shared" si="16"/>
        <v>51.44</v>
      </c>
      <c r="X52" s="38">
        <v>49</v>
      </c>
      <c r="Y52" s="39">
        <v>0</v>
      </c>
      <c r="Z52" s="40">
        <v>0</v>
      </c>
      <c r="AA52" s="40">
        <v>0</v>
      </c>
      <c r="AB52" s="55">
        <f t="shared" si="17"/>
        <v>49</v>
      </c>
      <c r="AC52" s="38">
        <v>58.05</v>
      </c>
      <c r="AD52" s="39">
        <v>3</v>
      </c>
      <c r="AE52" s="40">
        <v>1</v>
      </c>
      <c r="AF52" s="40">
        <v>0</v>
      </c>
      <c r="AG52" s="55">
        <f t="shared" si="18"/>
        <v>83.05</v>
      </c>
      <c r="AH52" s="38">
        <v>38.16</v>
      </c>
      <c r="AI52" s="39">
        <v>1</v>
      </c>
      <c r="AJ52" s="40">
        <v>0</v>
      </c>
      <c r="AK52" s="40">
        <v>0</v>
      </c>
      <c r="AL52" s="62">
        <f t="shared" si="19"/>
        <v>43.16</v>
      </c>
      <c r="AM52" s="64" t="s">
        <v>104</v>
      </c>
    </row>
    <row r="53" spans="1:39" s="1" customFormat="1" ht="12.75">
      <c r="A53" s="93" t="s">
        <v>81</v>
      </c>
      <c r="B53" s="11"/>
      <c r="C53" s="10"/>
      <c r="D53" s="12"/>
      <c r="E53" s="52">
        <f t="shared" si="10"/>
        <v>50</v>
      </c>
      <c r="F53" s="53">
        <f t="shared" si="11"/>
        <v>4</v>
      </c>
      <c r="G53" s="54">
        <f t="shared" si="12"/>
        <v>3</v>
      </c>
      <c r="H53" s="60">
        <f t="shared" si="13"/>
        <v>340.07000000000005</v>
      </c>
      <c r="I53" s="38">
        <v>59.73</v>
      </c>
      <c r="J53" s="39">
        <v>0</v>
      </c>
      <c r="K53" s="40">
        <v>0</v>
      </c>
      <c r="L53" s="40">
        <v>0</v>
      </c>
      <c r="M53" s="55">
        <f t="shared" si="14"/>
        <v>59.73</v>
      </c>
      <c r="N53" s="38">
        <v>53.69</v>
      </c>
      <c r="O53" s="39">
        <v>0</v>
      </c>
      <c r="P53" s="40">
        <v>0</v>
      </c>
      <c r="Q53" s="40">
        <v>0</v>
      </c>
      <c r="R53" s="55">
        <f t="shared" si="15"/>
        <v>53.69</v>
      </c>
      <c r="S53" s="38">
        <v>49.15</v>
      </c>
      <c r="T53" s="39">
        <v>0</v>
      </c>
      <c r="U53" s="40">
        <v>0</v>
      </c>
      <c r="V53" s="40">
        <v>0</v>
      </c>
      <c r="W53" s="55">
        <f t="shared" si="16"/>
        <v>49.15</v>
      </c>
      <c r="X53" s="38">
        <v>49.68</v>
      </c>
      <c r="Y53" s="39">
        <v>1</v>
      </c>
      <c r="Z53" s="40">
        <v>0</v>
      </c>
      <c r="AA53" s="40">
        <v>0</v>
      </c>
      <c r="AB53" s="55">
        <f t="shared" si="17"/>
        <v>54.68</v>
      </c>
      <c r="AC53" s="38">
        <v>52.98</v>
      </c>
      <c r="AD53" s="39">
        <v>2</v>
      </c>
      <c r="AE53" s="40">
        <v>0</v>
      </c>
      <c r="AF53" s="40">
        <v>0</v>
      </c>
      <c r="AG53" s="55">
        <f t="shared" si="18"/>
        <v>62.98</v>
      </c>
      <c r="AH53" s="38">
        <v>59.84</v>
      </c>
      <c r="AI53" s="39">
        <v>0</v>
      </c>
      <c r="AJ53" s="40">
        <v>0</v>
      </c>
      <c r="AK53" s="40">
        <v>0</v>
      </c>
      <c r="AL53" s="62">
        <f t="shared" si="19"/>
        <v>59.84</v>
      </c>
      <c r="AM53" s="64" t="s">
        <v>91</v>
      </c>
    </row>
    <row r="54" spans="1:39" s="1" customFormat="1" ht="12.75">
      <c r="A54" s="13" t="s">
        <v>70</v>
      </c>
      <c r="B54" s="11"/>
      <c r="C54" s="10"/>
      <c r="D54" s="12"/>
      <c r="E54" s="52">
        <f t="shared" si="10"/>
        <v>51</v>
      </c>
      <c r="F54" s="53">
        <f t="shared" si="11"/>
        <v>1</v>
      </c>
      <c r="G54" s="54">
        <f t="shared" si="12"/>
        <v>16</v>
      </c>
      <c r="H54" s="60">
        <f t="shared" si="13"/>
        <v>342.91999999999996</v>
      </c>
      <c r="I54" s="38">
        <v>44.27</v>
      </c>
      <c r="J54" s="39">
        <v>1</v>
      </c>
      <c r="K54" s="40">
        <v>0</v>
      </c>
      <c r="L54" s="40">
        <v>0</v>
      </c>
      <c r="M54" s="55">
        <f t="shared" si="14"/>
        <v>49.27</v>
      </c>
      <c r="N54" s="38">
        <v>41.57</v>
      </c>
      <c r="O54" s="39">
        <v>4</v>
      </c>
      <c r="P54" s="40">
        <v>1</v>
      </c>
      <c r="Q54" s="40">
        <v>0</v>
      </c>
      <c r="R54" s="55">
        <f t="shared" si="15"/>
        <v>71.57</v>
      </c>
      <c r="S54" s="38">
        <v>43.67</v>
      </c>
      <c r="T54" s="39">
        <v>2</v>
      </c>
      <c r="U54" s="40">
        <v>0</v>
      </c>
      <c r="V54" s="40">
        <v>0</v>
      </c>
      <c r="W54" s="55">
        <f t="shared" si="16"/>
        <v>53.67</v>
      </c>
      <c r="X54" s="38">
        <v>46.65</v>
      </c>
      <c r="Y54" s="39">
        <v>8</v>
      </c>
      <c r="Z54" s="40">
        <v>0</v>
      </c>
      <c r="AA54" s="40">
        <v>0</v>
      </c>
      <c r="AB54" s="55">
        <f t="shared" si="17"/>
        <v>86.65</v>
      </c>
      <c r="AC54" s="38">
        <v>37.17</v>
      </c>
      <c r="AD54" s="39">
        <v>0</v>
      </c>
      <c r="AE54" s="40">
        <v>0</v>
      </c>
      <c r="AF54" s="40">
        <v>0</v>
      </c>
      <c r="AG54" s="55">
        <f t="shared" si="18"/>
        <v>37.17</v>
      </c>
      <c r="AH54" s="38">
        <v>39.59</v>
      </c>
      <c r="AI54" s="39">
        <v>1</v>
      </c>
      <c r="AJ54" s="40">
        <v>0</v>
      </c>
      <c r="AK54" s="40">
        <v>0</v>
      </c>
      <c r="AL54" s="62">
        <f t="shared" si="19"/>
        <v>44.59</v>
      </c>
      <c r="AM54" s="64" t="s">
        <v>72</v>
      </c>
    </row>
    <row r="55" spans="1:39" s="1" customFormat="1" ht="12.75">
      <c r="A55" s="93" t="s">
        <v>43</v>
      </c>
      <c r="B55" s="11"/>
      <c r="C55" s="10"/>
      <c r="D55" s="12"/>
      <c r="E55" s="52">
        <f t="shared" si="10"/>
        <v>52</v>
      </c>
      <c r="F55" s="53">
        <f t="shared" si="11"/>
        <v>2</v>
      </c>
      <c r="G55" s="54">
        <f t="shared" si="12"/>
        <v>4</v>
      </c>
      <c r="H55" s="60">
        <f t="shared" si="13"/>
        <v>360.77</v>
      </c>
      <c r="I55" s="38">
        <v>64.08</v>
      </c>
      <c r="J55" s="39">
        <v>0</v>
      </c>
      <c r="K55" s="40">
        <v>0</v>
      </c>
      <c r="L55" s="40">
        <v>0</v>
      </c>
      <c r="M55" s="55">
        <f t="shared" si="14"/>
        <v>64.08</v>
      </c>
      <c r="N55" s="38">
        <v>53.65</v>
      </c>
      <c r="O55" s="39">
        <v>1</v>
      </c>
      <c r="P55" s="40">
        <v>0</v>
      </c>
      <c r="Q55" s="40">
        <v>0</v>
      </c>
      <c r="R55" s="55">
        <f t="shared" si="15"/>
        <v>58.65</v>
      </c>
      <c r="S55" s="38">
        <v>51.86</v>
      </c>
      <c r="T55" s="39">
        <v>1</v>
      </c>
      <c r="U55" s="40">
        <v>0</v>
      </c>
      <c r="V55" s="40">
        <v>0</v>
      </c>
      <c r="W55" s="55">
        <f t="shared" si="16"/>
        <v>56.86</v>
      </c>
      <c r="X55" s="38">
        <v>45.94</v>
      </c>
      <c r="Y55" s="39">
        <v>0</v>
      </c>
      <c r="Z55" s="40">
        <v>0</v>
      </c>
      <c r="AA55" s="40">
        <v>0</v>
      </c>
      <c r="AB55" s="55">
        <f t="shared" si="17"/>
        <v>45.94</v>
      </c>
      <c r="AC55" s="38">
        <v>51.13</v>
      </c>
      <c r="AD55" s="39">
        <v>1</v>
      </c>
      <c r="AE55" s="40">
        <v>0</v>
      </c>
      <c r="AF55" s="40">
        <v>0</v>
      </c>
      <c r="AG55" s="55">
        <f t="shared" si="18"/>
        <v>56.13</v>
      </c>
      <c r="AH55" s="38">
        <v>64.11</v>
      </c>
      <c r="AI55" s="39">
        <v>1</v>
      </c>
      <c r="AJ55" s="40">
        <v>1</v>
      </c>
      <c r="AK55" s="40">
        <v>0</v>
      </c>
      <c r="AL55" s="62">
        <f t="shared" si="19"/>
        <v>79.11</v>
      </c>
      <c r="AM55" s="64" t="s">
        <v>51</v>
      </c>
    </row>
    <row r="56" spans="1:39" s="1" customFormat="1" ht="12.75">
      <c r="A56" s="13" t="s">
        <v>108</v>
      </c>
      <c r="B56" s="11"/>
      <c r="C56" s="10"/>
      <c r="D56" s="12"/>
      <c r="E56" s="52">
        <f t="shared" si="10"/>
        <v>53</v>
      </c>
      <c r="F56" s="53">
        <f t="shared" si="11"/>
        <v>1</v>
      </c>
      <c r="G56" s="54">
        <f t="shared" si="12"/>
        <v>10</v>
      </c>
      <c r="H56" s="60">
        <f t="shared" si="13"/>
        <v>367.01</v>
      </c>
      <c r="I56" s="38">
        <v>57.29</v>
      </c>
      <c r="J56" s="39">
        <v>3</v>
      </c>
      <c r="K56" s="40">
        <v>0</v>
      </c>
      <c r="L56" s="40">
        <v>0</v>
      </c>
      <c r="M56" s="55">
        <f t="shared" si="14"/>
        <v>72.28999999999999</v>
      </c>
      <c r="N56" s="38">
        <v>64.68</v>
      </c>
      <c r="O56" s="39">
        <v>2</v>
      </c>
      <c r="P56" s="40">
        <v>0</v>
      </c>
      <c r="Q56" s="40">
        <v>0</v>
      </c>
      <c r="R56" s="55">
        <f t="shared" si="15"/>
        <v>74.68</v>
      </c>
      <c r="S56" s="38">
        <v>42.23</v>
      </c>
      <c r="T56" s="39">
        <v>2</v>
      </c>
      <c r="U56" s="40">
        <v>0</v>
      </c>
      <c r="V56" s="40">
        <v>0</v>
      </c>
      <c r="W56" s="55">
        <f t="shared" si="16"/>
        <v>52.23</v>
      </c>
      <c r="X56" s="38">
        <v>36.71</v>
      </c>
      <c r="Y56" s="39">
        <v>0</v>
      </c>
      <c r="Z56" s="40">
        <v>0</v>
      </c>
      <c r="AA56" s="40">
        <v>0</v>
      </c>
      <c r="AB56" s="55">
        <f t="shared" si="17"/>
        <v>36.71</v>
      </c>
      <c r="AC56" s="38">
        <v>52.72</v>
      </c>
      <c r="AD56" s="39">
        <v>1</v>
      </c>
      <c r="AE56" s="40">
        <v>0</v>
      </c>
      <c r="AF56" s="40">
        <v>0</v>
      </c>
      <c r="AG56" s="55">
        <f t="shared" si="18"/>
        <v>57.72</v>
      </c>
      <c r="AH56" s="38">
        <v>63.38</v>
      </c>
      <c r="AI56" s="39">
        <v>2</v>
      </c>
      <c r="AJ56" s="40">
        <v>0</v>
      </c>
      <c r="AK56" s="40">
        <v>0</v>
      </c>
      <c r="AL56" s="62">
        <f t="shared" si="19"/>
        <v>73.38</v>
      </c>
      <c r="AM56" s="64" t="s">
        <v>47</v>
      </c>
    </row>
    <row r="57" spans="1:39" s="1" customFormat="1" ht="12.75">
      <c r="A57" s="13" t="s">
        <v>66</v>
      </c>
      <c r="B57" s="11"/>
      <c r="C57" s="10"/>
      <c r="D57" s="12"/>
      <c r="E57" s="52">
        <f t="shared" si="10"/>
        <v>54</v>
      </c>
      <c r="F57" s="53">
        <f t="shared" si="11"/>
        <v>3</v>
      </c>
      <c r="G57" s="54">
        <f t="shared" si="12"/>
        <v>5</v>
      </c>
      <c r="H57" s="60">
        <f t="shared" si="13"/>
        <v>369.75</v>
      </c>
      <c r="I57" s="38">
        <v>60.67</v>
      </c>
      <c r="J57" s="39">
        <v>0</v>
      </c>
      <c r="K57" s="40">
        <v>0</v>
      </c>
      <c r="L57" s="40">
        <v>0</v>
      </c>
      <c r="M57" s="55">
        <f t="shared" si="14"/>
        <v>60.67</v>
      </c>
      <c r="N57" s="38">
        <v>52.57</v>
      </c>
      <c r="O57" s="39">
        <v>1</v>
      </c>
      <c r="P57" s="40">
        <v>0</v>
      </c>
      <c r="Q57" s="40">
        <v>0</v>
      </c>
      <c r="R57" s="55">
        <f t="shared" si="15"/>
        <v>57.57</v>
      </c>
      <c r="S57" s="38">
        <v>48.16</v>
      </c>
      <c r="T57" s="39">
        <v>2</v>
      </c>
      <c r="U57" s="40">
        <v>0</v>
      </c>
      <c r="V57" s="40">
        <v>0</v>
      </c>
      <c r="W57" s="55">
        <f t="shared" si="16"/>
        <v>58.16</v>
      </c>
      <c r="X57" s="38">
        <v>67.65</v>
      </c>
      <c r="Y57" s="39">
        <v>2</v>
      </c>
      <c r="Z57" s="40">
        <v>0</v>
      </c>
      <c r="AA57" s="40">
        <v>0</v>
      </c>
      <c r="AB57" s="55">
        <f t="shared" si="17"/>
        <v>77.65</v>
      </c>
      <c r="AC57" s="38">
        <v>52.86</v>
      </c>
      <c r="AD57" s="39">
        <v>0</v>
      </c>
      <c r="AE57" s="40">
        <v>0</v>
      </c>
      <c r="AF57" s="40">
        <v>0</v>
      </c>
      <c r="AG57" s="55">
        <f t="shared" si="18"/>
        <v>52.86</v>
      </c>
      <c r="AH57" s="38">
        <v>62.84</v>
      </c>
      <c r="AI57" s="39">
        <v>0</v>
      </c>
      <c r="AJ57" s="40">
        <v>0</v>
      </c>
      <c r="AK57" s="40">
        <v>0</v>
      </c>
      <c r="AL57" s="62">
        <f t="shared" si="19"/>
        <v>62.84</v>
      </c>
      <c r="AM57" s="64" t="s">
        <v>74</v>
      </c>
    </row>
    <row r="58" spans="1:39" s="1" customFormat="1" ht="12.75">
      <c r="A58" s="13" t="s">
        <v>97</v>
      </c>
      <c r="B58" s="11"/>
      <c r="C58" s="10"/>
      <c r="D58" s="12"/>
      <c r="E58" s="52">
        <f t="shared" si="10"/>
        <v>55</v>
      </c>
      <c r="F58" s="53">
        <f t="shared" si="11"/>
        <v>3</v>
      </c>
      <c r="G58" s="54">
        <f t="shared" si="12"/>
        <v>4</v>
      </c>
      <c r="H58" s="60">
        <f t="shared" si="13"/>
        <v>377.40999999999997</v>
      </c>
      <c r="I58" s="38">
        <v>59.04</v>
      </c>
      <c r="J58" s="39">
        <v>2</v>
      </c>
      <c r="K58" s="40">
        <v>0</v>
      </c>
      <c r="L58" s="40">
        <v>0</v>
      </c>
      <c r="M58" s="55">
        <f t="shared" si="14"/>
        <v>69.03999999999999</v>
      </c>
      <c r="N58" s="38">
        <v>58.15</v>
      </c>
      <c r="O58" s="39">
        <v>1</v>
      </c>
      <c r="P58" s="40">
        <v>0</v>
      </c>
      <c r="Q58" s="40">
        <v>0</v>
      </c>
      <c r="R58" s="55">
        <f t="shared" si="15"/>
        <v>63.15</v>
      </c>
      <c r="S58" s="38">
        <v>58</v>
      </c>
      <c r="T58" s="39">
        <v>0</v>
      </c>
      <c r="U58" s="40">
        <v>0</v>
      </c>
      <c r="V58" s="40">
        <v>0</v>
      </c>
      <c r="W58" s="55">
        <f t="shared" si="16"/>
        <v>58</v>
      </c>
      <c r="X58" s="38">
        <v>44.6</v>
      </c>
      <c r="Y58" s="39">
        <v>0</v>
      </c>
      <c r="Z58" s="40">
        <v>0</v>
      </c>
      <c r="AA58" s="40">
        <v>0</v>
      </c>
      <c r="AB58" s="55">
        <f t="shared" si="17"/>
        <v>44.6</v>
      </c>
      <c r="AC58" s="38">
        <v>54.3</v>
      </c>
      <c r="AD58" s="39">
        <v>1</v>
      </c>
      <c r="AE58" s="40">
        <v>1</v>
      </c>
      <c r="AF58" s="40">
        <v>0</v>
      </c>
      <c r="AG58" s="55">
        <f t="shared" si="18"/>
        <v>69.3</v>
      </c>
      <c r="AH58" s="38">
        <v>63.32</v>
      </c>
      <c r="AI58" s="39">
        <v>0</v>
      </c>
      <c r="AJ58" s="40">
        <v>1</v>
      </c>
      <c r="AK58" s="40">
        <v>0</v>
      </c>
      <c r="AL58" s="62">
        <f t="shared" si="19"/>
        <v>73.32</v>
      </c>
      <c r="AM58" s="64" t="s">
        <v>72</v>
      </c>
    </row>
    <row r="59" spans="1:39" s="1" customFormat="1" ht="12.75">
      <c r="A59" s="13" t="s">
        <v>84</v>
      </c>
      <c r="B59" s="11"/>
      <c r="C59" s="10"/>
      <c r="D59" s="12"/>
      <c r="E59" s="52">
        <f t="shared" si="10"/>
        <v>56</v>
      </c>
      <c r="F59" s="53">
        <f t="shared" si="11"/>
        <v>1</v>
      </c>
      <c r="G59" s="54">
        <f t="shared" si="12"/>
        <v>7</v>
      </c>
      <c r="H59" s="60">
        <f t="shared" si="13"/>
        <v>387.23</v>
      </c>
      <c r="I59" s="38">
        <v>41.46</v>
      </c>
      <c r="J59" s="39">
        <v>3</v>
      </c>
      <c r="K59" s="40">
        <v>0</v>
      </c>
      <c r="L59" s="40">
        <v>0</v>
      </c>
      <c r="M59" s="55">
        <f t="shared" si="14"/>
        <v>56.46</v>
      </c>
      <c r="N59" s="38">
        <v>55.34</v>
      </c>
      <c r="O59" s="39">
        <v>1</v>
      </c>
      <c r="P59" s="40">
        <v>0</v>
      </c>
      <c r="Q59" s="40">
        <v>0</v>
      </c>
      <c r="R59" s="55">
        <f t="shared" si="15"/>
        <v>60.34</v>
      </c>
      <c r="S59" s="38">
        <v>65.29</v>
      </c>
      <c r="T59" s="39">
        <v>1</v>
      </c>
      <c r="U59" s="40">
        <v>0</v>
      </c>
      <c r="V59" s="40">
        <v>0</v>
      </c>
      <c r="W59" s="55">
        <f t="shared" si="16"/>
        <v>70.29</v>
      </c>
      <c r="X59" s="38">
        <v>49.31</v>
      </c>
      <c r="Y59" s="39">
        <v>1</v>
      </c>
      <c r="Z59" s="40">
        <v>0</v>
      </c>
      <c r="AA59" s="40">
        <v>0</v>
      </c>
      <c r="AB59" s="55">
        <f t="shared" si="17"/>
        <v>54.31</v>
      </c>
      <c r="AC59" s="38">
        <v>55.49</v>
      </c>
      <c r="AD59" s="39">
        <v>0</v>
      </c>
      <c r="AE59" s="40">
        <v>0</v>
      </c>
      <c r="AF59" s="40">
        <v>0</v>
      </c>
      <c r="AG59" s="55">
        <f t="shared" si="18"/>
        <v>55.49</v>
      </c>
      <c r="AH59" s="38">
        <v>85.34</v>
      </c>
      <c r="AI59" s="39">
        <v>1</v>
      </c>
      <c r="AJ59" s="40">
        <v>0</v>
      </c>
      <c r="AK59" s="40">
        <v>0</v>
      </c>
      <c r="AL59" s="62">
        <f t="shared" si="19"/>
        <v>90.34</v>
      </c>
      <c r="AM59" s="64" t="s">
        <v>93</v>
      </c>
    </row>
    <row r="60" spans="1:39" s="1" customFormat="1" ht="12.75">
      <c r="A60" s="13" t="s">
        <v>85</v>
      </c>
      <c r="B60" s="11"/>
      <c r="C60" s="10"/>
      <c r="D60" s="12"/>
      <c r="E60" s="52">
        <f t="shared" si="10"/>
        <v>57</v>
      </c>
      <c r="F60" s="53">
        <f t="shared" si="11"/>
        <v>1</v>
      </c>
      <c r="G60" s="54">
        <f t="shared" si="12"/>
        <v>9</v>
      </c>
      <c r="H60" s="60">
        <f t="shared" si="13"/>
        <v>391.9</v>
      </c>
      <c r="I60" s="38">
        <v>73.78</v>
      </c>
      <c r="J60" s="39">
        <v>1</v>
      </c>
      <c r="K60" s="40">
        <v>0</v>
      </c>
      <c r="L60" s="40">
        <v>0</v>
      </c>
      <c r="M60" s="55">
        <f t="shared" si="14"/>
        <v>78.78</v>
      </c>
      <c r="N60" s="38">
        <v>51.48</v>
      </c>
      <c r="O60" s="39">
        <v>1</v>
      </c>
      <c r="P60" s="40">
        <v>0</v>
      </c>
      <c r="Q60" s="40">
        <v>0</v>
      </c>
      <c r="R60" s="55">
        <f t="shared" si="15"/>
        <v>56.48</v>
      </c>
      <c r="S60" s="38">
        <v>57.91</v>
      </c>
      <c r="T60" s="39">
        <v>3</v>
      </c>
      <c r="U60" s="40">
        <v>0</v>
      </c>
      <c r="V60" s="40">
        <v>0</v>
      </c>
      <c r="W60" s="55">
        <f t="shared" si="16"/>
        <v>72.91</v>
      </c>
      <c r="X60" s="38">
        <v>44.33</v>
      </c>
      <c r="Y60" s="39">
        <v>2</v>
      </c>
      <c r="Z60" s="40">
        <v>0</v>
      </c>
      <c r="AA60" s="40">
        <v>0</v>
      </c>
      <c r="AB60" s="55">
        <f t="shared" si="17"/>
        <v>54.33</v>
      </c>
      <c r="AC60" s="38">
        <v>52.87</v>
      </c>
      <c r="AD60" s="39">
        <v>2</v>
      </c>
      <c r="AE60" s="40">
        <v>0</v>
      </c>
      <c r="AF60" s="40">
        <v>0</v>
      </c>
      <c r="AG60" s="55">
        <f t="shared" si="18"/>
        <v>62.87</v>
      </c>
      <c r="AH60" s="38">
        <v>66.53</v>
      </c>
      <c r="AI60" s="39">
        <v>0</v>
      </c>
      <c r="AJ60" s="40">
        <v>0</v>
      </c>
      <c r="AK60" s="40">
        <v>0</v>
      </c>
      <c r="AL60" s="62">
        <f t="shared" si="19"/>
        <v>66.53</v>
      </c>
      <c r="AM60" s="64" t="s">
        <v>71</v>
      </c>
    </row>
    <row r="61" spans="1:39" s="1" customFormat="1" ht="12.75">
      <c r="A61" s="13" t="s">
        <v>58</v>
      </c>
      <c r="B61" s="11"/>
      <c r="C61" s="10"/>
      <c r="D61" s="12"/>
      <c r="E61" s="52">
        <f t="shared" si="10"/>
        <v>58</v>
      </c>
      <c r="F61" s="53">
        <f t="shared" si="11"/>
        <v>0</v>
      </c>
      <c r="G61" s="54">
        <f t="shared" si="12"/>
        <v>19</v>
      </c>
      <c r="H61" s="60">
        <f t="shared" si="13"/>
        <v>400.52000000000004</v>
      </c>
      <c r="I61" s="38">
        <v>61.23</v>
      </c>
      <c r="J61" s="39">
        <v>6</v>
      </c>
      <c r="K61" s="40">
        <v>0</v>
      </c>
      <c r="L61" s="40">
        <v>0</v>
      </c>
      <c r="M61" s="55">
        <f t="shared" si="14"/>
        <v>91.22999999999999</v>
      </c>
      <c r="N61" s="38">
        <v>46.06</v>
      </c>
      <c r="O61" s="39">
        <v>3</v>
      </c>
      <c r="P61" s="40">
        <v>0</v>
      </c>
      <c r="Q61" s="40">
        <v>0</v>
      </c>
      <c r="R61" s="55">
        <f t="shared" si="15"/>
        <v>61.06</v>
      </c>
      <c r="S61" s="38">
        <v>39.58</v>
      </c>
      <c r="T61" s="39">
        <v>4</v>
      </c>
      <c r="U61" s="40">
        <v>0</v>
      </c>
      <c r="V61" s="40">
        <v>0</v>
      </c>
      <c r="W61" s="55">
        <f t="shared" si="16"/>
        <v>59.58</v>
      </c>
      <c r="X61" s="38">
        <v>41.09</v>
      </c>
      <c r="Y61" s="39">
        <v>1</v>
      </c>
      <c r="Z61" s="40">
        <v>1</v>
      </c>
      <c r="AA61" s="40">
        <v>0</v>
      </c>
      <c r="AB61" s="55">
        <f t="shared" si="17"/>
        <v>56.09</v>
      </c>
      <c r="AC61" s="38">
        <v>46.86</v>
      </c>
      <c r="AD61" s="39">
        <v>3</v>
      </c>
      <c r="AE61" s="40">
        <v>0</v>
      </c>
      <c r="AF61" s="40">
        <v>0</v>
      </c>
      <c r="AG61" s="55">
        <f t="shared" si="18"/>
        <v>61.86</v>
      </c>
      <c r="AH61" s="38">
        <v>50.7</v>
      </c>
      <c r="AI61" s="39">
        <v>2</v>
      </c>
      <c r="AJ61" s="40">
        <v>1</v>
      </c>
      <c r="AK61" s="40">
        <v>0</v>
      </c>
      <c r="AL61" s="62">
        <f t="shared" si="19"/>
        <v>70.7</v>
      </c>
      <c r="AM61" s="64" t="s">
        <v>71</v>
      </c>
    </row>
    <row r="62" spans="1:39" s="1" customFormat="1" ht="12.75">
      <c r="A62" s="13" t="s">
        <v>34</v>
      </c>
      <c r="B62" s="11"/>
      <c r="C62" s="10"/>
      <c r="D62" s="12"/>
      <c r="E62" s="52">
        <f t="shared" si="10"/>
        <v>59</v>
      </c>
      <c r="F62" s="53">
        <f t="shared" si="11"/>
        <v>6</v>
      </c>
      <c r="G62" s="54">
        <f t="shared" si="12"/>
        <v>0</v>
      </c>
      <c r="H62" s="60">
        <f t="shared" si="13"/>
        <v>408.74</v>
      </c>
      <c r="I62" s="38">
        <v>80.26</v>
      </c>
      <c r="J62" s="39">
        <v>0</v>
      </c>
      <c r="K62" s="40">
        <v>0</v>
      </c>
      <c r="L62" s="40">
        <v>0</v>
      </c>
      <c r="M62" s="55">
        <f t="shared" si="14"/>
        <v>80.26</v>
      </c>
      <c r="N62" s="38">
        <v>71.21</v>
      </c>
      <c r="O62" s="39">
        <v>0</v>
      </c>
      <c r="P62" s="40">
        <v>0</v>
      </c>
      <c r="Q62" s="40">
        <v>0</v>
      </c>
      <c r="R62" s="55">
        <f t="shared" si="15"/>
        <v>71.21</v>
      </c>
      <c r="S62" s="38">
        <v>56.7</v>
      </c>
      <c r="T62" s="39">
        <v>0</v>
      </c>
      <c r="U62" s="40">
        <v>0</v>
      </c>
      <c r="V62" s="40">
        <v>0</v>
      </c>
      <c r="W62" s="55">
        <f t="shared" si="16"/>
        <v>56.7</v>
      </c>
      <c r="X62" s="38">
        <v>56.02</v>
      </c>
      <c r="Y62" s="39">
        <v>0</v>
      </c>
      <c r="Z62" s="40">
        <v>0</v>
      </c>
      <c r="AA62" s="40">
        <v>0</v>
      </c>
      <c r="AB62" s="55">
        <f t="shared" si="17"/>
        <v>56.02</v>
      </c>
      <c r="AC62" s="38">
        <v>63.63</v>
      </c>
      <c r="AD62" s="39">
        <v>0</v>
      </c>
      <c r="AE62" s="40">
        <v>0</v>
      </c>
      <c r="AF62" s="40">
        <v>0</v>
      </c>
      <c r="AG62" s="55">
        <f t="shared" si="18"/>
        <v>63.63</v>
      </c>
      <c r="AH62" s="38">
        <v>80.92</v>
      </c>
      <c r="AI62" s="39">
        <v>0</v>
      </c>
      <c r="AJ62" s="40">
        <v>0</v>
      </c>
      <c r="AK62" s="40">
        <v>0</v>
      </c>
      <c r="AL62" s="62">
        <f t="shared" si="19"/>
        <v>80.92</v>
      </c>
      <c r="AM62" s="64" t="s">
        <v>44</v>
      </c>
    </row>
    <row r="63" spans="1:39" s="1" customFormat="1" ht="12.75">
      <c r="A63" s="93" t="s">
        <v>80</v>
      </c>
      <c r="B63" s="11"/>
      <c r="C63" s="10"/>
      <c r="D63" s="12"/>
      <c r="E63" s="52">
        <f t="shared" si="10"/>
        <v>60</v>
      </c>
      <c r="F63" s="53">
        <f t="shared" si="11"/>
        <v>0</v>
      </c>
      <c r="G63" s="54">
        <f t="shared" si="12"/>
        <v>16</v>
      </c>
      <c r="H63" s="60">
        <f t="shared" si="13"/>
        <v>411.07</v>
      </c>
      <c r="I63" s="38">
        <v>63.3</v>
      </c>
      <c r="J63" s="39">
        <v>2</v>
      </c>
      <c r="K63" s="40">
        <v>0</v>
      </c>
      <c r="L63" s="40">
        <v>0</v>
      </c>
      <c r="M63" s="55">
        <f t="shared" si="14"/>
        <v>73.3</v>
      </c>
      <c r="N63" s="38">
        <v>49.69</v>
      </c>
      <c r="O63" s="39">
        <v>2</v>
      </c>
      <c r="P63" s="40">
        <v>0</v>
      </c>
      <c r="Q63" s="40">
        <v>0</v>
      </c>
      <c r="R63" s="55">
        <f t="shared" si="15"/>
        <v>59.69</v>
      </c>
      <c r="S63" s="38">
        <v>42.52</v>
      </c>
      <c r="T63" s="39">
        <v>6</v>
      </c>
      <c r="U63" s="40">
        <v>0</v>
      </c>
      <c r="V63" s="40">
        <v>0</v>
      </c>
      <c r="W63" s="55">
        <f t="shared" si="16"/>
        <v>72.52000000000001</v>
      </c>
      <c r="X63" s="38">
        <v>49.41</v>
      </c>
      <c r="Y63" s="39">
        <v>1</v>
      </c>
      <c r="Z63" s="40">
        <v>0</v>
      </c>
      <c r="AA63" s="40">
        <v>0</v>
      </c>
      <c r="AB63" s="55">
        <f t="shared" si="17"/>
        <v>54.41</v>
      </c>
      <c r="AC63" s="38">
        <v>60.76</v>
      </c>
      <c r="AD63" s="39">
        <v>1</v>
      </c>
      <c r="AE63" s="40">
        <v>0</v>
      </c>
      <c r="AF63" s="40">
        <v>0</v>
      </c>
      <c r="AG63" s="55">
        <f t="shared" si="18"/>
        <v>65.75999999999999</v>
      </c>
      <c r="AH63" s="38">
        <v>65.39</v>
      </c>
      <c r="AI63" s="39">
        <v>4</v>
      </c>
      <c r="AJ63" s="40">
        <v>0</v>
      </c>
      <c r="AK63" s="40">
        <v>0</v>
      </c>
      <c r="AL63" s="62">
        <f t="shared" si="19"/>
        <v>85.39</v>
      </c>
      <c r="AM63" s="64" t="s">
        <v>73</v>
      </c>
    </row>
    <row r="64" spans="1:39" s="1" customFormat="1" ht="12.75">
      <c r="A64" s="93" t="s">
        <v>82</v>
      </c>
      <c r="B64" s="11"/>
      <c r="C64" s="10"/>
      <c r="D64" s="12"/>
      <c r="E64" s="52">
        <f t="shared" si="10"/>
        <v>61</v>
      </c>
      <c r="F64" s="53">
        <f t="shared" si="11"/>
        <v>0</v>
      </c>
      <c r="G64" s="54">
        <f t="shared" si="12"/>
        <v>10</v>
      </c>
      <c r="H64" s="60">
        <f t="shared" si="13"/>
        <v>424.46999999999997</v>
      </c>
      <c r="I64" s="38">
        <v>81.25</v>
      </c>
      <c r="J64" s="39">
        <v>2</v>
      </c>
      <c r="K64" s="40">
        <v>1</v>
      </c>
      <c r="L64" s="40">
        <v>0</v>
      </c>
      <c r="M64" s="55">
        <f t="shared" si="14"/>
        <v>101.25</v>
      </c>
      <c r="N64" s="38">
        <v>53.88</v>
      </c>
      <c r="O64" s="39">
        <v>1</v>
      </c>
      <c r="P64" s="40">
        <v>1</v>
      </c>
      <c r="Q64" s="40">
        <v>0</v>
      </c>
      <c r="R64" s="55">
        <f t="shared" si="15"/>
        <v>68.88</v>
      </c>
      <c r="S64" s="38">
        <v>51.01</v>
      </c>
      <c r="T64" s="39">
        <v>1</v>
      </c>
      <c r="U64" s="40">
        <v>0</v>
      </c>
      <c r="V64" s="40">
        <v>0</v>
      </c>
      <c r="W64" s="55">
        <f t="shared" si="16"/>
        <v>56.01</v>
      </c>
      <c r="X64" s="38">
        <v>48.14</v>
      </c>
      <c r="Y64" s="39">
        <v>1</v>
      </c>
      <c r="Z64" s="40">
        <v>0</v>
      </c>
      <c r="AA64" s="40">
        <v>0</v>
      </c>
      <c r="AB64" s="55">
        <f t="shared" si="17"/>
        <v>53.14</v>
      </c>
      <c r="AC64" s="38">
        <v>51.26</v>
      </c>
      <c r="AD64" s="39">
        <v>1</v>
      </c>
      <c r="AE64" s="40">
        <v>0</v>
      </c>
      <c r="AF64" s="40">
        <v>0</v>
      </c>
      <c r="AG64" s="55">
        <f t="shared" si="18"/>
        <v>56.26</v>
      </c>
      <c r="AH64" s="38">
        <v>68.93</v>
      </c>
      <c r="AI64" s="39">
        <v>4</v>
      </c>
      <c r="AJ64" s="40">
        <v>0</v>
      </c>
      <c r="AK64" s="40">
        <v>0</v>
      </c>
      <c r="AL64" s="62">
        <f t="shared" si="19"/>
        <v>88.93</v>
      </c>
      <c r="AM64" s="64" t="s">
        <v>92</v>
      </c>
    </row>
    <row r="65" spans="1:39" s="1" customFormat="1" ht="12.75">
      <c r="A65" s="13" t="s">
        <v>56</v>
      </c>
      <c r="B65" s="11"/>
      <c r="C65" s="10"/>
      <c r="D65" s="12"/>
      <c r="E65" s="52">
        <f t="shared" si="10"/>
        <v>62</v>
      </c>
      <c r="F65" s="53">
        <f t="shared" si="11"/>
        <v>0</v>
      </c>
      <c r="G65" s="54">
        <f t="shared" si="12"/>
        <v>23</v>
      </c>
      <c r="H65" s="60">
        <f t="shared" si="13"/>
        <v>473.02</v>
      </c>
      <c r="I65" s="38">
        <v>70.87</v>
      </c>
      <c r="J65" s="39">
        <v>5</v>
      </c>
      <c r="K65" s="40">
        <v>0</v>
      </c>
      <c r="L65" s="40">
        <v>0</v>
      </c>
      <c r="M65" s="55">
        <f t="shared" si="14"/>
        <v>95.87</v>
      </c>
      <c r="N65" s="38">
        <v>56.98</v>
      </c>
      <c r="O65" s="39">
        <v>1</v>
      </c>
      <c r="P65" s="40">
        <v>0</v>
      </c>
      <c r="Q65" s="40">
        <v>0</v>
      </c>
      <c r="R65" s="55">
        <f t="shared" si="15"/>
        <v>61.98</v>
      </c>
      <c r="S65" s="38">
        <v>65.13</v>
      </c>
      <c r="T65" s="39">
        <v>2</v>
      </c>
      <c r="U65" s="40">
        <v>0</v>
      </c>
      <c r="V65" s="40">
        <v>0</v>
      </c>
      <c r="W65" s="55">
        <f t="shared" si="16"/>
        <v>75.13</v>
      </c>
      <c r="X65" s="38">
        <v>46.79</v>
      </c>
      <c r="Y65" s="39">
        <v>6</v>
      </c>
      <c r="Z65" s="40">
        <v>0</v>
      </c>
      <c r="AA65" s="40">
        <v>0</v>
      </c>
      <c r="AB65" s="55">
        <f t="shared" si="17"/>
        <v>76.78999999999999</v>
      </c>
      <c r="AC65" s="38">
        <v>57.34</v>
      </c>
      <c r="AD65" s="39">
        <v>3</v>
      </c>
      <c r="AE65" s="40">
        <v>0</v>
      </c>
      <c r="AF65" s="40">
        <v>0</v>
      </c>
      <c r="AG65" s="55">
        <f t="shared" si="18"/>
        <v>72.34</v>
      </c>
      <c r="AH65" s="38">
        <v>60.91</v>
      </c>
      <c r="AI65" s="39">
        <v>6</v>
      </c>
      <c r="AJ65" s="40">
        <v>0</v>
      </c>
      <c r="AK65" s="40">
        <v>0</v>
      </c>
      <c r="AL65" s="62">
        <f t="shared" si="19"/>
        <v>90.91</v>
      </c>
      <c r="AM65" s="64" t="s">
        <v>71</v>
      </c>
    </row>
    <row r="66" spans="1:39" s="1" customFormat="1" ht="12.75">
      <c r="A66" s="13" t="s">
        <v>107</v>
      </c>
      <c r="B66" s="11"/>
      <c r="C66" s="10"/>
      <c r="D66" s="12"/>
      <c r="E66" s="52">
        <f t="shared" si="10"/>
        <v>63</v>
      </c>
      <c r="F66" s="53">
        <f t="shared" si="11"/>
        <v>3</v>
      </c>
      <c r="G66" s="54">
        <f t="shared" si="12"/>
        <v>4</v>
      </c>
      <c r="H66" s="60">
        <f t="shared" si="13"/>
        <v>512.6999999999999</v>
      </c>
      <c r="I66" s="38">
        <v>67.49</v>
      </c>
      <c r="J66" s="39">
        <v>0</v>
      </c>
      <c r="K66" s="40">
        <v>0</v>
      </c>
      <c r="L66" s="40">
        <v>0</v>
      </c>
      <c r="M66" s="55">
        <f t="shared" si="14"/>
        <v>67.49</v>
      </c>
      <c r="N66" s="38">
        <v>56.7</v>
      </c>
      <c r="O66" s="39">
        <v>0</v>
      </c>
      <c r="P66" s="40">
        <v>0</v>
      </c>
      <c r="Q66" s="40">
        <v>0</v>
      </c>
      <c r="R66" s="55">
        <f t="shared" si="15"/>
        <v>56.7</v>
      </c>
      <c r="S66" s="38">
        <v>124.81</v>
      </c>
      <c r="T66" s="39">
        <v>2</v>
      </c>
      <c r="U66" s="40">
        <v>0</v>
      </c>
      <c r="V66" s="40">
        <v>0</v>
      </c>
      <c r="W66" s="55">
        <f t="shared" si="16"/>
        <v>134.81</v>
      </c>
      <c r="X66" s="38">
        <v>50.9</v>
      </c>
      <c r="Y66" s="39">
        <v>0</v>
      </c>
      <c r="Z66" s="40">
        <v>0</v>
      </c>
      <c r="AA66" s="40">
        <v>0</v>
      </c>
      <c r="AB66" s="55">
        <f t="shared" si="17"/>
        <v>50.9</v>
      </c>
      <c r="AC66" s="38">
        <v>111.83</v>
      </c>
      <c r="AD66" s="39">
        <v>1</v>
      </c>
      <c r="AE66" s="40">
        <v>0</v>
      </c>
      <c r="AF66" s="40">
        <v>0</v>
      </c>
      <c r="AG66" s="55">
        <f t="shared" si="18"/>
        <v>116.83</v>
      </c>
      <c r="AH66" s="38">
        <v>80.97</v>
      </c>
      <c r="AI66" s="39">
        <v>1</v>
      </c>
      <c r="AJ66" s="40">
        <v>0</v>
      </c>
      <c r="AK66" s="40">
        <v>0</v>
      </c>
      <c r="AL66" s="62">
        <f t="shared" si="19"/>
        <v>85.97</v>
      </c>
      <c r="AM66" s="64" t="s">
        <v>55</v>
      </c>
    </row>
    <row r="67" spans="1:39" s="1" customFormat="1" ht="12.75">
      <c r="A67" s="13" t="s">
        <v>64</v>
      </c>
      <c r="B67" s="11"/>
      <c r="C67" s="10"/>
      <c r="D67" s="12"/>
      <c r="E67" s="52">
        <f t="shared" si="10"/>
        <v>64</v>
      </c>
      <c r="F67" s="53">
        <f t="shared" si="11"/>
        <v>0</v>
      </c>
      <c r="G67" s="54">
        <f t="shared" si="12"/>
        <v>21</v>
      </c>
      <c r="H67" s="60">
        <f t="shared" si="13"/>
        <v>532.52</v>
      </c>
      <c r="I67" s="38">
        <v>77.96</v>
      </c>
      <c r="J67" s="39">
        <v>3</v>
      </c>
      <c r="K67" s="40">
        <v>1</v>
      </c>
      <c r="L67" s="40">
        <v>0</v>
      </c>
      <c r="M67" s="55">
        <f t="shared" si="14"/>
        <v>102.96</v>
      </c>
      <c r="N67" s="38">
        <v>60.17</v>
      </c>
      <c r="O67" s="39">
        <v>3</v>
      </c>
      <c r="P67" s="40">
        <v>0</v>
      </c>
      <c r="Q67" s="40">
        <v>0</v>
      </c>
      <c r="R67" s="55">
        <f t="shared" si="15"/>
        <v>75.17</v>
      </c>
      <c r="S67" s="38">
        <v>61.36</v>
      </c>
      <c r="T67" s="39">
        <v>8</v>
      </c>
      <c r="U67" s="40">
        <v>0</v>
      </c>
      <c r="V67" s="40">
        <v>0</v>
      </c>
      <c r="W67" s="55">
        <f t="shared" si="16"/>
        <v>101.36</v>
      </c>
      <c r="X67" s="38">
        <v>56.01</v>
      </c>
      <c r="Y67" s="39">
        <v>2</v>
      </c>
      <c r="Z67" s="40">
        <v>0</v>
      </c>
      <c r="AA67" s="40">
        <v>0</v>
      </c>
      <c r="AB67" s="55">
        <f t="shared" si="17"/>
        <v>66.00999999999999</v>
      </c>
      <c r="AC67" s="38">
        <v>76.44</v>
      </c>
      <c r="AD67" s="39">
        <v>3</v>
      </c>
      <c r="AE67" s="40">
        <v>0</v>
      </c>
      <c r="AF67" s="40">
        <v>0</v>
      </c>
      <c r="AG67" s="55">
        <f t="shared" si="18"/>
        <v>91.44</v>
      </c>
      <c r="AH67" s="38">
        <v>85.58</v>
      </c>
      <c r="AI67" s="39">
        <v>2</v>
      </c>
      <c r="AJ67" s="40">
        <v>0</v>
      </c>
      <c r="AK67" s="40">
        <v>0</v>
      </c>
      <c r="AL67" s="62">
        <f t="shared" si="19"/>
        <v>95.58</v>
      </c>
      <c r="AM67" s="64" t="s">
        <v>73</v>
      </c>
    </row>
    <row r="68" spans="1:39" s="1" customFormat="1" ht="12.75">
      <c r="A68" s="13" t="s">
        <v>57</v>
      </c>
      <c r="B68" s="11"/>
      <c r="C68" s="10"/>
      <c r="D68" s="12"/>
      <c r="E68" s="52">
        <f t="shared" si="10"/>
        <v>65</v>
      </c>
      <c r="F68" s="53">
        <f t="shared" si="11"/>
        <v>0</v>
      </c>
      <c r="G68" s="54">
        <f t="shared" si="12"/>
        <v>31</v>
      </c>
      <c r="H68" s="60">
        <f t="shared" si="13"/>
        <v>594.36</v>
      </c>
      <c r="I68" s="38">
        <v>86.91</v>
      </c>
      <c r="J68" s="39">
        <v>8</v>
      </c>
      <c r="K68" s="40">
        <v>1</v>
      </c>
      <c r="L68" s="40">
        <v>0</v>
      </c>
      <c r="M68" s="55">
        <f>IF((OR(I68="",I68="DNF",I68="DQ",I68="DNC")),"",(I68+(5*J68)+(K68*10)-(L68*10)))</f>
        <v>136.91</v>
      </c>
      <c r="N68" s="38">
        <v>71.06</v>
      </c>
      <c r="O68" s="39">
        <v>8</v>
      </c>
      <c r="P68" s="40">
        <v>0</v>
      </c>
      <c r="Q68" s="40">
        <v>0</v>
      </c>
      <c r="R68" s="55">
        <f>IF((OR(N68="",N68="DNF",N68="DQ",N68="DNC")),"",(N68+(5*O68)+(P68*10)-(Q68*10)))</f>
        <v>111.06</v>
      </c>
      <c r="S68" s="38">
        <v>37.2</v>
      </c>
      <c r="T68" s="39">
        <v>7</v>
      </c>
      <c r="U68" s="40">
        <v>0</v>
      </c>
      <c r="V68" s="40">
        <v>0</v>
      </c>
      <c r="W68" s="55">
        <f>IF((OR(S68="",S68="DNF",S68="DQ",S68="DNC")),"",(S68+(5*T68)+(U68*10)-(V68*10)))</f>
        <v>72.2</v>
      </c>
      <c r="X68" s="38">
        <v>86.95</v>
      </c>
      <c r="Y68" s="39">
        <v>3</v>
      </c>
      <c r="Z68" s="40">
        <v>0</v>
      </c>
      <c r="AA68" s="40">
        <v>0</v>
      </c>
      <c r="AB68" s="55">
        <f>IF((OR(X68="",X68="DNF",X68="DQ",X68="DNC")),"",(X68+(5*Y68)+(Z68*10)-(AA68*10)))</f>
        <v>101.95</v>
      </c>
      <c r="AC68" s="38">
        <v>67.81</v>
      </c>
      <c r="AD68" s="39">
        <v>2</v>
      </c>
      <c r="AE68" s="40">
        <v>0</v>
      </c>
      <c r="AF68" s="40">
        <v>0</v>
      </c>
      <c r="AG68" s="55">
        <f>IF((OR(AC68="",AC68="DNF",AC68="DQ",AC68="DNC")),"",(AC68+(5*AD68)+(AE68*10)-(AF68*10)))</f>
        <v>77.81</v>
      </c>
      <c r="AH68" s="38">
        <v>79.43</v>
      </c>
      <c r="AI68" s="39">
        <v>3</v>
      </c>
      <c r="AJ68" s="40">
        <v>0</v>
      </c>
      <c r="AK68" s="40">
        <v>0</v>
      </c>
      <c r="AL68" s="62">
        <f>IF((OR(AH68="",AH68="DNF",AH68="DQ",AH68="DNC")),"",(AH68+(5*AI68)+(AJ68*10)-(AK68*10)))</f>
        <v>94.43</v>
      </c>
      <c r="AM68" s="64" t="s">
        <v>53</v>
      </c>
    </row>
    <row r="69" spans="1:39" s="1" customFormat="1" ht="12.75">
      <c r="A69" s="13" t="s">
        <v>41</v>
      </c>
      <c r="B69" s="11"/>
      <c r="C69" s="10"/>
      <c r="D69" s="12"/>
      <c r="E69" s="52">
        <f t="shared" si="10"/>
        <v>66</v>
      </c>
      <c r="F69" s="53">
        <f t="shared" si="11"/>
        <v>1</v>
      </c>
      <c r="G69" s="54">
        <f t="shared" si="12"/>
        <v>16</v>
      </c>
      <c r="H69" s="60">
        <f t="shared" si="13"/>
        <v>703.6700000000001</v>
      </c>
      <c r="I69" s="38">
        <v>126.1</v>
      </c>
      <c r="J69" s="39">
        <v>6</v>
      </c>
      <c r="K69" s="40">
        <v>0</v>
      </c>
      <c r="L69" s="40">
        <v>0</v>
      </c>
      <c r="M69" s="55">
        <f>IF((OR(I69="",I69="DNF",I69="DQ",I69="DNC")),"",(I69+(5*J69)+(K69*10)-(L69*10)))</f>
        <v>156.1</v>
      </c>
      <c r="N69" s="38">
        <v>129.29</v>
      </c>
      <c r="O69" s="39">
        <v>2</v>
      </c>
      <c r="P69" s="40">
        <v>0</v>
      </c>
      <c r="Q69" s="40">
        <v>0</v>
      </c>
      <c r="R69" s="55">
        <f>IF((OR(N69="",N69="DNF",N69="DQ",N69="DNC")),"",(N69+(5*O69)+(P69*10)-(Q69*10)))</f>
        <v>139.29</v>
      </c>
      <c r="S69" s="38">
        <v>83.34</v>
      </c>
      <c r="T69" s="39">
        <v>1</v>
      </c>
      <c r="U69" s="40">
        <v>0</v>
      </c>
      <c r="V69" s="40">
        <v>0</v>
      </c>
      <c r="W69" s="55">
        <f>IF((OR(S69="",S69="DNF",S69="DQ",S69="DNC")),"",(S69+(5*T69)+(U69*10)-(V69*10)))</f>
        <v>88.34</v>
      </c>
      <c r="X69" s="38">
        <v>92.44</v>
      </c>
      <c r="Y69" s="39">
        <v>5</v>
      </c>
      <c r="Z69" s="40">
        <v>0</v>
      </c>
      <c r="AA69" s="40">
        <v>0</v>
      </c>
      <c r="AB69" s="55">
        <f>IF((OR(X69="",X69="DNF",X69="DQ",X69="DNC")),"",(X69+(5*Y69)+(Z69*10)-(AA69*10)))</f>
        <v>117.44</v>
      </c>
      <c r="AC69" s="38">
        <v>101.29</v>
      </c>
      <c r="AD69" s="39">
        <v>2</v>
      </c>
      <c r="AE69" s="40">
        <v>0</v>
      </c>
      <c r="AF69" s="40">
        <v>0</v>
      </c>
      <c r="AG69" s="55">
        <f>IF((OR(AC69="",AC69="DNF",AC69="DQ",AC69="DNC")),"",(AC69+(5*AD69)+(AE69*10)-(AF69*10)))</f>
        <v>111.29</v>
      </c>
      <c r="AH69" s="38">
        <v>91.21</v>
      </c>
      <c r="AI69" s="39">
        <v>0</v>
      </c>
      <c r="AJ69" s="40">
        <v>0</v>
      </c>
      <c r="AK69" s="40">
        <v>0</v>
      </c>
      <c r="AL69" s="62">
        <f>IF((OR(AH69="",AH69="DNF",AH69="DQ",AH69="DNC")),"",(AH69+(5*AI69)+(AJ69*10)-(AK69*10)))</f>
        <v>91.21</v>
      </c>
      <c r="AM69" s="64" t="s">
        <v>53</v>
      </c>
    </row>
    <row r="70" spans="1:39" s="1" customFormat="1" ht="12.75">
      <c r="A70" s="13" t="s">
        <v>86</v>
      </c>
      <c r="B70" s="11"/>
      <c r="C70" s="10"/>
      <c r="D70" s="12"/>
      <c r="E70" s="52">
        <f t="shared" si="10"/>
        <v>67</v>
      </c>
      <c r="F70" s="53">
        <f t="shared" si="11"/>
        <v>0</v>
      </c>
      <c r="G70" s="54">
        <f t="shared" si="12"/>
        <v>32</v>
      </c>
      <c r="H70" s="60">
        <f t="shared" si="13"/>
        <v>753.35</v>
      </c>
      <c r="I70" s="38">
        <v>117.31</v>
      </c>
      <c r="J70" s="39">
        <v>1</v>
      </c>
      <c r="K70" s="40">
        <v>0</v>
      </c>
      <c r="L70" s="40">
        <v>0</v>
      </c>
      <c r="M70" s="55">
        <f>IF((OR(I70="",I70="DNF",I70="DQ",I70="DNC")),"",(I70+(5*J70)+(K70*10)-(L70*10)))</f>
        <v>122.31</v>
      </c>
      <c r="N70" s="38">
        <v>96.19</v>
      </c>
      <c r="O70" s="39">
        <v>7</v>
      </c>
      <c r="P70" s="40">
        <v>0</v>
      </c>
      <c r="Q70" s="40">
        <v>0</v>
      </c>
      <c r="R70" s="55">
        <f>IF((OR(N70="",N70="DNF",N70="DQ",N70="DNC")),"",(N70+(5*O70)+(P70*10)-(Q70*10)))</f>
        <v>131.19</v>
      </c>
      <c r="S70" s="38">
        <v>78.34</v>
      </c>
      <c r="T70" s="39">
        <v>8</v>
      </c>
      <c r="U70" s="40">
        <v>0</v>
      </c>
      <c r="V70" s="40">
        <v>0</v>
      </c>
      <c r="W70" s="55">
        <f>IF((OR(S70="",S70="DNF",S70="DQ",S70="DNC")),"",(S70+(5*T70)+(U70*10)-(V70*10)))</f>
        <v>118.34</v>
      </c>
      <c r="X70" s="38">
        <v>80.92</v>
      </c>
      <c r="Y70" s="39">
        <v>8</v>
      </c>
      <c r="Z70" s="40">
        <v>0</v>
      </c>
      <c r="AA70" s="40">
        <v>0</v>
      </c>
      <c r="AB70" s="55">
        <f>IF((OR(X70="",X70="DNF",X70="DQ",X70="DNC")),"",(X70+(5*Y70)+(Z70*10)-(AA70*10)))</f>
        <v>120.92</v>
      </c>
      <c r="AC70" s="38">
        <v>101.99</v>
      </c>
      <c r="AD70" s="39">
        <v>5</v>
      </c>
      <c r="AE70" s="95">
        <v>0</v>
      </c>
      <c r="AF70" s="40">
        <v>0</v>
      </c>
      <c r="AG70" s="55">
        <f>IF((OR(AC70="",AC70="DNF",AC70="DQ",AC70="DNC")),"",(AC70+(5*AD70)+(AE70*10)-(AF70*10)))</f>
        <v>126.99</v>
      </c>
      <c r="AH70" s="38">
        <v>118.6</v>
      </c>
      <c r="AI70" s="39">
        <v>3</v>
      </c>
      <c r="AJ70" s="40">
        <v>0</v>
      </c>
      <c r="AK70" s="40">
        <v>0</v>
      </c>
      <c r="AL70" s="62">
        <f>IF((OR(AH70="",AH70="DNF",AH70="DQ",AH70="DNC")),"",(AH70+(5*AI70)+(AJ70*10)-(AK70*10)))</f>
        <v>133.6</v>
      </c>
      <c r="AM70" s="64" t="s">
        <v>53</v>
      </c>
    </row>
    <row r="71" spans="1:39" s="4" customFormat="1" ht="13.5" thickBot="1">
      <c r="A71" s="75" t="s">
        <v>16</v>
      </c>
      <c r="B71" s="75"/>
      <c r="C71" s="75"/>
      <c r="D71" s="75"/>
      <c r="E71" s="76"/>
      <c r="F71" s="77"/>
      <c r="G71" s="78"/>
      <c r="H71" s="79"/>
      <c r="I71" s="80"/>
      <c r="J71" s="81"/>
      <c r="K71" s="81"/>
      <c r="L71" s="81"/>
      <c r="M71" s="82"/>
      <c r="N71" s="80"/>
      <c r="O71" s="81"/>
      <c r="P71" s="81"/>
      <c r="Q71" s="81"/>
      <c r="R71" s="82"/>
      <c r="S71" s="80"/>
      <c r="T71" s="81"/>
      <c r="U71" s="81"/>
      <c r="V71" s="81"/>
      <c r="W71" s="82"/>
      <c r="X71" s="80"/>
      <c r="Y71" s="81"/>
      <c r="Z71" s="81"/>
      <c r="AA71" s="81"/>
      <c r="AB71" s="82"/>
      <c r="AC71" s="80"/>
      <c r="AD71" s="81"/>
      <c r="AE71" s="81"/>
      <c r="AF71" s="81"/>
      <c r="AG71" s="82"/>
      <c r="AH71" s="80"/>
      <c r="AI71" s="81"/>
      <c r="AJ71" s="81"/>
      <c r="AK71" s="81"/>
      <c r="AL71" s="82"/>
      <c r="AM71" s="83"/>
    </row>
    <row r="72" spans="1:38" s="4" customFormat="1" ht="12.75">
      <c r="A72" s="27" t="s">
        <v>17</v>
      </c>
      <c r="B72" s="28"/>
      <c r="C72" s="28"/>
      <c r="D72" s="28"/>
      <c r="E72" s="29"/>
      <c r="F72" s="31"/>
      <c r="G72" s="32"/>
      <c r="H72" s="58"/>
      <c r="I72" s="44">
        <v>200</v>
      </c>
      <c r="J72" s="30"/>
      <c r="K72" s="30"/>
      <c r="L72" s="30"/>
      <c r="M72" s="45"/>
      <c r="N72" s="44">
        <v>200</v>
      </c>
      <c r="O72" s="30"/>
      <c r="P72" s="30"/>
      <c r="Q72" s="30"/>
      <c r="R72" s="45"/>
      <c r="S72" s="44">
        <v>200</v>
      </c>
      <c r="T72" s="30"/>
      <c r="U72" s="30"/>
      <c r="V72" s="30"/>
      <c r="W72" s="45"/>
      <c r="X72" s="44">
        <v>200</v>
      </c>
      <c r="Y72" s="30"/>
      <c r="Z72" s="30"/>
      <c r="AA72" s="30"/>
      <c r="AB72" s="45"/>
      <c r="AC72" s="44">
        <v>200</v>
      </c>
      <c r="AD72" s="30"/>
      <c r="AE72" s="30"/>
      <c r="AF72" s="30"/>
      <c r="AG72" s="45"/>
      <c r="AH72" s="44">
        <v>200</v>
      </c>
      <c r="AI72" s="30"/>
      <c r="AJ72" s="30"/>
      <c r="AK72" s="30"/>
      <c r="AL72" s="45"/>
    </row>
    <row r="73" spans="1:38" s="4" customFormat="1" ht="12.75">
      <c r="A73" s="33" t="s">
        <v>18</v>
      </c>
      <c r="B73" s="34"/>
      <c r="C73" s="34"/>
      <c r="D73" s="34"/>
      <c r="E73" s="19"/>
      <c r="F73" s="21"/>
      <c r="G73" s="22"/>
      <c r="H73" s="59"/>
      <c r="I73" s="46">
        <v>20</v>
      </c>
      <c r="J73" s="20"/>
      <c r="K73" s="20"/>
      <c r="L73" s="20"/>
      <c r="M73" s="41"/>
      <c r="N73" s="46">
        <v>20</v>
      </c>
      <c r="O73" s="20"/>
      <c r="P73" s="20"/>
      <c r="Q73" s="20"/>
      <c r="R73" s="41"/>
      <c r="S73" s="46">
        <v>20</v>
      </c>
      <c r="T73" s="20"/>
      <c r="U73" s="20"/>
      <c r="V73" s="20"/>
      <c r="W73" s="41"/>
      <c r="X73" s="46">
        <v>20</v>
      </c>
      <c r="Y73" s="20"/>
      <c r="Z73" s="20"/>
      <c r="AA73" s="20"/>
      <c r="AB73" s="41"/>
      <c r="AC73" s="46">
        <v>20</v>
      </c>
      <c r="AD73" s="20"/>
      <c r="AE73" s="20"/>
      <c r="AF73" s="20"/>
      <c r="AG73" s="41"/>
      <c r="AH73" s="46">
        <v>20</v>
      </c>
      <c r="AI73" s="20"/>
      <c r="AJ73" s="20"/>
      <c r="AK73" s="20"/>
      <c r="AL73" s="41"/>
    </row>
    <row r="74" spans="1:38" s="4" customFormat="1" ht="12.75">
      <c r="A74" s="33" t="s">
        <v>19</v>
      </c>
      <c r="B74" s="34"/>
      <c r="C74" s="34"/>
      <c r="D74" s="34"/>
      <c r="E74" s="19"/>
      <c r="F74" s="21"/>
      <c r="G74" s="22"/>
      <c r="H74" s="59"/>
      <c r="I74" s="46">
        <f>MIN(I3:I71)</f>
        <v>25.29</v>
      </c>
      <c r="J74" s="20"/>
      <c r="K74" s="20"/>
      <c r="L74" s="20"/>
      <c r="M74" s="41">
        <f>MIN(M3:M71)</f>
        <v>25.36</v>
      </c>
      <c r="N74" s="46">
        <f>MIN(N3:N71)</f>
        <v>18.1</v>
      </c>
      <c r="O74" s="20"/>
      <c r="P74" s="20"/>
      <c r="Q74" s="20"/>
      <c r="R74" s="41">
        <f>MIN(R3:R71)</f>
        <v>18.1</v>
      </c>
      <c r="S74" s="46">
        <f>MIN(S3:S71)</f>
        <v>18.73</v>
      </c>
      <c r="T74" s="20"/>
      <c r="U74" s="20"/>
      <c r="V74" s="20"/>
      <c r="W74" s="41">
        <f>MIN(W3:W71)</f>
        <v>20.31</v>
      </c>
      <c r="X74" s="46">
        <f>MIN(X3:X71)</f>
        <v>15.3</v>
      </c>
      <c r="Y74" s="20"/>
      <c r="Z74" s="20"/>
      <c r="AA74" s="20"/>
      <c r="AB74" s="41">
        <f>MIN(AB3:AB71)</f>
        <v>15.3</v>
      </c>
      <c r="AC74" s="46">
        <f>MIN(AC3:AC71)</f>
        <v>17.79</v>
      </c>
      <c r="AD74" s="20"/>
      <c r="AE74" s="20"/>
      <c r="AF74" s="20"/>
      <c r="AG74" s="41">
        <f>MIN(AG3:AG71)</f>
        <v>17.79</v>
      </c>
      <c r="AH74" s="46">
        <f>MIN(AH3:AH71)</f>
        <v>20.62</v>
      </c>
      <c r="AI74" s="20"/>
      <c r="AJ74" s="20"/>
      <c r="AK74" s="20"/>
      <c r="AL74" s="41">
        <f>MIN(AL3:AL71)</f>
        <v>20.62</v>
      </c>
    </row>
    <row r="75" spans="1:38" s="4" customFormat="1" ht="12.75">
      <c r="A75" s="33" t="s">
        <v>20</v>
      </c>
      <c r="B75" s="34"/>
      <c r="C75" s="34"/>
      <c r="D75" s="34"/>
      <c r="E75" s="19"/>
      <c r="F75" s="21"/>
      <c r="G75" s="22"/>
      <c r="H75" s="59"/>
      <c r="I75" s="46">
        <f>MAX(I3:I71)</f>
        <v>126.1</v>
      </c>
      <c r="J75" s="20"/>
      <c r="K75" s="20"/>
      <c r="L75" s="20"/>
      <c r="M75" s="41">
        <f>MAX(M3:M71)</f>
        <v>156.1</v>
      </c>
      <c r="N75" s="46">
        <f>MAX(N3:N71)</f>
        <v>129.29</v>
      </c>
      <c r="O75" s="20"/>
      <c r="P75" s="20"/>
      <c r="Q75" s="20"/>
      <c r="R75" s="41">
        <f>MAX(R3:R71)</f>
        <v>139.29</v>
      </c>
      <c r="S75" s="46">
        <f>MAX(S3:S71)</f>
        <v>124.81</v>
      </c>
      <c r="T75" s="20"/>
      <c r="U75" s="20"/>
      <c r="V75" s="20"/>
      <c r="W75" s="41">
        <f>MAX(W3:W71)</f>
        <v>134.81</v>
      </c>
      <c r="X75" s="46">
        <f>MAX(X3:X71)</f>
        <v>92.44</v>
      </c>
      <c r="Y75" s="20"/>
      <c r="Z75" s="20"/>
      <c r="AA75" s="20"/>
      <c r="AB75" s="41">
        <f>MAX(AB3:AB71)</f>
        <v>120.92</v>
      </c>
      <c r="AC75" s="46">
        <f>MAX(AC3:AC71)</f>
        <v>111.83</v>
      </c>
      <c r="AD75" s="20"/>
      <c r="AE75" s="20"/>
      <c r="AF75" s="20"/>
      <c r="AG75" s="41">
        <f>MAX(AG3:AG71)</f>
        <v>126.99</v>
      </c>
      <c r="AH75" s="46">
        <f>MAX(AH3:AH71)</f>
        <v>118.6</v>
      </c>
      <c r="AI75" s="20"/>
      <c r="AJ75" s="20"/>
      <c r="AK75" s="20"/>
      <c r="AL75" s="41">
        <f>MAX(AL3:AL71)</f>
        <v>133.6</v>
      </c>
    </row>
    <row r="76" spans="1:38" s="4" customFormat="1" ht="12.75">
      <c r="A76" s="33" t="s">
        <v>21</v>
      </c>
      <c r="B76" s="34"/>
      <c r="C76" s="34"/>
      <c r="D76" s="34"/>
      <c r="E76" s="19"/>
      <c r="F76" s="21"/>
      <c r="G76" s="22"/>
      <c r="H76" s="59"/>
      <c r="I76" s="46">
        <f>AVERAGE(I3:I71)</f>
        <v>47.175522388059704</v>
      </c>
      <c r="J76" s="20"/>
      <c r="K76" s="20"/>
      <c r="L76" s="20"/>
      <c r="M76" s="47">
        <f>AVERAGE(M3:M71)</f>
        <v>54.78746268656717</v>
      </c>
      <c r="N76" s="46">
        <f>AVERAGE(N3:N71)</f>
        <v>39.029402985074626</v>
      </c>
      <c r="O76" s="20"/>
      <c r="P76" s="20"/>
      <c r="Q76" s="20"/>
      <c r="R76" s="47">
        <f>AVERAGE(R3:R71)</f>
        <v>45.074179104477615</v>
      </c>
      <c r="S76" s="46">
        <f>AVERAGE(S3:S71)</f>
        <v>38.71253731343284</v>
      </c>
      <c r="T76" s="20"/>
      <c r="U76" s="20"/>
      <c r="V76" s="20"/>
      <c r="W76" s="47">
        <f>AVERAGE(W3:W71)</f>
        <v>46.24985074626866</v>
      </c>
      <c r="X76" s="46">
        <f>AVERAGE(X3:X71)</f>
        <v>34.77925373134329</v>
      </c>
      <c r="Y76" s="20"/>
      <c r="Z76" s="20"/>
      <c r="AA76" s="20"/>
      <c r="AB76" s="47">
        <f>AVERAGE(AB3:AB71)</f>
        <v>40.97328358208956</v>
      </c>
      <c r="AC76" s="46">
        <f>AVERAGE(AC3:AC71)</f>
        <v>39.80955223880597</v>
      </c>
      <c r="AD76" s="20"/>
      <c r="AE76" s="20"/>
      <c r="AF76" s="20"/>
      <c r="AG76" s="47">
        <f>AVERAGE(AG3:AG71)</f>
        <v>45.70507462686568</v>
      </c>
      <c r="AH76" s="46">
        <f>AVERAGE(AH3:AH71)</f>
        <v>46.7986567164179</v>
      </c>
      <c r="AI76" s="20"/>
      <c r="AJ76" s="20"/>
      <c r="AK76" s="20"/>
      <c r="AL76" s="47">
        <f>AVERAGE(AL3:AL71)</f>
        <v>53.58970149253731</v>
      </c>
    </row>
    <row r="77" spans="1:38" s="4" customFormat="1" ht="12.75">
      <c r="A77" s="33" t="s">
        <v>22</v>
      </c>
      <c r="B77" s="34"/>
      <c r="C77" s="34"/>
      <c r="D77" s="34"/>
      <c r="E77" s="19"/>
      <c r="F77" s="21"/>
      <c r="G77" s="22"/>
      <c r="H77" s="59"/>
      <c r="I77" s="46">
        <f>STDEV(I3:I71)</f>
        <v>20.01403449124925</v>
      </c>
      <c r="J77" s="20"/>
      <c r="K77" s="20"/>
      <c r="L77" s="20"/>
      <c r="M77" s="41">
        <f>STDEV(J3:M71)</f>
        <v>26.865114711294336</v>
      </c>
      <c r="N77" s="46">
        <f>STDEV(N3:N71)</f>
        <v>18.97819146160467</v>
      </c>
      <c r="O77" s="20"/>
      <c r="P77" s="20"/>
      <c r="Q77" s="20"/>
      <c r="R77" s="41">
        <f>STDEV(O3:R71)</f>
        <v>22.759919045004438</v>
      </c>
      <c r="S77" s="46">
        <f>STDEV(S3:S71)</f>
        <v>17.413753128201577</v>
      </c>
      <c r="T77" s="20"/>
      <c r="U77" s="20"/>
      <c r="V77" s="20"/>
      <c r="W77" s="41">
        <f>STDEV(T3:W71)</f>
        <v>22.621421907900103</v>
      </c>
      <c r="X77" s="46">
        <f>STDEV(X3:X71)</f>
        <v>15.931284194982881</v>
      </c>
      <c r="Y77" s="20"/>
      <c r="Z77" s="20"/>
      <c r="AA77" s="20"/>
      <c r="AB77" s="41">
        <f>STDEV(Y3:AB71)</f>
        <v>20.65634178444108</v>
      </c>
      <c r="AC77" s="46">
        <f>STDEV(AC3:AC71)</f>
        <v>19.549872853406256</v>
      </c>
      <c r="AD77" s="20"/>
      <c r="AE77" s="20"/>
      <c r="AF77" s="20"/>
      <c r="AG77" s="41">
        <f>STDEV(AD3:AG71)</f>
        <v>22.78441094257457</v>
      </c>
      <c r="AH77" s="46">
        <f>STDEV(AH3:AH71)</f>
        <v>19.511701997389096</v>
      </c>
      <c r="AI77" s="20"/>
      <c r="AJ77" s="20"/>
      <c r="AK77" s="20"/>
      <c r="AL77" s="41">
        <f>STDEV(AI3:AL71)</f>
        <v>25.58801913106748</v>
      </c>
    </row>
    <row r="78" spans="1:38" s="4" customFormat="1" ht="12.75">
      <c r="A78" s="33" t="s">
        <v>23</v>
      </c>
      <c r="B78" s="34"/>
      <c r="C78" s="34"/>
      <c r="D78" s="34"/>
      <c r="E78" s="19"/>
      <c r="F78" s="21"/>
      <c r="G78" s="22"/>
      <c r="H78" s="59"/>
      <c r="I78" s="46"/>
      <c r="J78" s="20">
        <f>MAX(J3:J71)</f>
        <v>8</v>
      </c>
      <c r="K78" s="20"/>
      <c r="L78" s="20"/>
      <c r="M78" s="41"/>
      <c r="N78" s="46"/>
      <c r="O78" s="20">
        <f>MAX(O3:O71)</f>
        <v>8</v>
      </c>
      <c r="P78" s="20"/>
      <c r="Q78" s="20"/>
      <c r="R78" s="41"/>
      <c r="S78" s="46"/>
      <c r="T78" s="20">
        <f>MAX(T3:T71)</f>
        <v>8</v>
      </c>
      <c r="U78" s="20"/>
      <c r="V78" s="20"/>
      <c r="W78" s="41"/>
      <c r="X78" s="46"/>
      <c r="Y78" s="20">
        <f>MAX(Y3:Y71)</f>
        <v>8</v>
      </c>
      <c r="Z78" s="20"/>
      <c r="AA78" s="20"/>
      <c r="AB78" s="41"/>
      <c r="AC78" s="46"/>
      <c r="AD78" s="20">
        <f>MAX(AD3:AD71)</f>
        <v>5</v>
      </c>
      <c r="AE78" s="20"/>
      <c r="AF78" s="20"/>
      <c r="AG78" s="41"/>
      <c r="AH78" s="46"/>
      <c r="AI78" s="20">
        <f>MAX(AI3:AI71)</f>
        <v>6</v>
      </c>
      <c r="AJ78" s="20"/>
      <c r="AK78" s="20"/>
      <c r="AL78" s="41"/>
    </row>
    <row r="79" spans="1:38" s="4" customFormat="1" ht="13.5" thickBot="1">
      <c r="A79" s="35" t="s">
        <v>24</v>
      </c>
      <c r="B79" s="36"/>
      <c r="C79" s="36"/>
      <c r="D79" s="36"/>
      <c r="E79" s="23"/>
      <c r="F79" s="25"/>
      <c r="G79" s="26"/>
      <c r="H79" s="57"/>
      <c r="I79" s="42"/>
      <c r="J79" s="24">
        <f>AVERAGE(J3:J71)</f>
        <v>1.3134328358208955</v>
      </c>
      <c r="K79" s="24"/>
      <c r="L79" s="24"/>
      <c r="M79" s="43"/>
      <c r="N79" s="42"/>
      <c r="O79" s="24">
        <f>AVERAGE(O3:O71)</f>
        <v>1.0597014925373134</v>
      </c>
      <c r="P79" s="24"/>
      <c r="Q79" s="24"/>
      <c r="R79" s="43"/>
      <c r="S79" s="42"/>
      <c r="T79" s="24">
        <f>AVERAGE(T3:T71)</f>
        <v>1.507462686567164</v>
      </c>
      <c r="U79" s="24"/>
      <c r="V79" s="24"/>
      <c r="W79" s="43"/>
      <c r="X79" s="42"/>
      <c r="Y79" s="24">
        <f>AVERAGE(Y3:Y71)</f>
        <v>1.1194029850746268</v>
      </c>
      <c r="Z79" s="24"/>
      <c r="AA79" s="24"/>
      <c r="AB79" s="43"/>
      <c r="AC79" s="42"/>
      <c r="AD79" s="24">
        <f>AVERAGE(AD3:AD71)</f>
        <v>1.0895522388059702</v>
      </c>
      <c r="AE79" s="24"/>
      <c r="AF79" s="24"/>
      <c r="AG79" s="43"/>
      <c r="AH79" s="42"/>
      <c r="AI79" s="24">
        <f>AVERAGE(AI3:AI71)</f>
        <v>1.1791044776119404</v>
      </c>
      <c r="AJ79" s="24"/>
      <c r="AK79" s="24"/>
      <c r="AL79" s="43"/>
    </row>
    <row r="80" spans="1:38" s="4" customFormat="1" ht="12.75">
      <c r="A80" s="6"/>
      <c r="B80" s="6"/>
      <c r="C80" s="6"/>
      <c r="D80" s="6"/>
      <c r="E80" s="7"/>
      <c r="F80" s="5"/>
      <c r="G80" s="5"/>
      <c r="H80" s="5"/>
      <c r="I80" s="48"/>
      <c r="J80" s="5"/>
      <c r="K80" s="5"/>
      <c r="L80" s="5"/>
      <c r="M80" s="48"/>
      <c r="N80" s="48"/>
      <c r="O80" s="5"/>
      <c r="P80" s="5"/>
      <c r="Q80" s="5"/>
      <c r="R80" s="48"/>
      <c r="S80" s="48"/>
      <c r="T80" s="5"/>
      <c r="U80" s="5"/>
      <c r="V80" s="5"/>
      <c r="W80" s="48"/>
      <c r="X80" s="48"/>
      <c r="Y80" s="5"/>
      <c r="Z80" s="5"/>
      <c r="AA80" s="5"/>
      <c r="AB80" s="48"/>
      <c r="AC80" s="48"/>
      <c r="AD80" s="5"/>
      <c r="AE80" s="5"/>
      <c r="AF80" s="5"/>
      <c r="AG80" s="48"/>
      <c r="AH80" s="48"/>
      <c r="AI80" s="5"/>
      <c r="AJ80" s="5"/>
      <c r="AK80" s="5"/>
      <c r="AL80" s="48"/>
    </row>
  </sheetData>
  <sheetProtection insertRows="0" deleteRows="0" selectLockedCells="1" sort="0"/>
  <mergeCells count="6">
    <mergeCell ref="I1:L1"/>
    <mergeCell ref="N1:Q1"/>
    <mergeCell ref="S1:V1"/>
    <mergeCell ref="X1:AA1"/>
    <mergeCell ref="AC1:AF1"/>
    <mergeCell ref="AH1:AK1"/>
  </mergeCells>
  <dataValidations count="5">
    <dataValidation errorStyle="warning" type="decimal" allowBlank="1" errorTitle="New Max or Min" error="Please verify your data" sqref="AC4:AC70 AH4:AH70">
      <formula1>#REF!</formula1>
      <formula2>#REF!</formula2>
    </dataValidation>
    <dataValidation allowBlank="1" showInputMessage="1" sqref="I4:I70"/>
    <dataValidation errorStyle="warning" type="decimal" allowBlank="1" errorTitle="New Max or Min" error="Please verify your data" sqref="S4:S70 N4:N70 X4:X70">
      <formula1>#REF!</formula1>
      <formula2>#REF!</formula2>
    </dataValidation>
    <dataValidation errorStyle="warning" type="decimal" allowBlank="1" showErrorMessage="1" errorTitle="That's a lot of misses" error="It's unusual to miss more than 10" sqref="AI4:AI70 Y4:Y70 T4:T70 O4:O70 J4:J70 AD4:AD70">
      <formula1>0</formula1>
      <formula2>10</formula2>
    </dataValidation>
    <dataValidation type="whole" allowBlank="1" showErrorMessage="1" errorTitle="Must be 0 or 1" error="You either have a procedural penanty or not.&#10;Legal Values are 0 or 1." sqref="AE4:AF70 K4:L70 U4:V70 Z4:AA70 P4:Q70 AJ4:AK70">
      <formula1>0</formula1>
      <formula2>1</formula2>
    </dataValidation>
  </dataValidations>
  <printOptions/>
  <pageMargins left="0.25" right="0.25" top="1" bottom="0.5" header="0.25" footer="0.25"/>
  <pageSetup fitToHeight="0" fitToWidth="1" horizontalDpi="300" verticalDpi="300" orientation="landscape" scale="58" r:id="rId1"/>
  <headerFooter alignWithMargins="0">
    <oddHeader>&amp;CPage &amp;P&amp;R&amp;F</oddHeader>
  </headerFooter>
  <rowBreaks count="1" manualBreakCount="1">
    <brk id="71" max="255" man="1"/>
  </rowBreaks>
  <colBreaks count="1" manualBreakCount="1">
    <brk id="28" max="2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M2" sqref="AM2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7.2812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4" t="s">
        <v>4</v>
      </c>
      <c r="J1" s="105"/>
      <c r="K1" s="105"/>
      <c r="L1" s="105"/>
      <c r="M1" s="37"/>
      <c r="N1" s="104" t="s">
        <v>5</v>
      </c>
      <c r="O1" s="105"/>
      <c r="P1" s="105"/>
      <c r="Q1" s="105"/>
      <c r="R1" s="37"/>
      <c r="S1" s="104" t="s">
        <v>6</v>
      </c>
      <c r="T1" s="105"/>
      <c r="U1" s="105"/>
      <c r="V1" s="105"/>
      <c r="W1" s="37"/>
      <c r="X1" s="104" t="s">
        <v>7</v>
      </c>
      <c r="Y1" s="105"/>
      <c r="Z1" s="105"/>
      <c r="AA1" s="105"/>
      <c r="AB1" s="37"/>
      <c r="AC1" s="104" t="s">
        <v>8</v>
      </c>
      <c r="AD1" s="105"/>
      <c r="AE1" s="105"/>
      <c r="AF1" s="105"/>
      <c r="AG1" s="37"/>
      <c r="AH1" s="104" t="s">
        <v>9</v>
      </c>
      <c r="AI1" s="105"/>
      <c r="AJ1" s="105"/>
      <c r="AK1" s="105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85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13" t="s">
        <v>30</v>
      </c>
      <c r="B4" s="11"/>
      <c r="C4" s="10"/>
      <c r="D4" s="12"/>
      <c r="E4" s="52">
        <f aca="true" t="shared" si="0" ref="E4:E35">RANK(H4,H$3:H$71,1)</f>
        <v>45</v>
      </c>
      <c r="F4" s="53">
        <f aca="true" t="shared" si="1" ref="F4:F31">IF(J4=0,1,0)+IF(O4=0,1,0)+IF(T4=0,1,0)+IF(Y4=0,1,0)+IF(AD4=0,1,0)+IF(AI4=0,1,0)</f>
        <v>3</v>
      </c>
      <c r="G4" s="54">
        <f aca="true" t="shared" si="2" ref="G4:G31">J4+O4+T4+Y4+AD4+AI4</f>
        <v>6</v>
      </c>
      <c r="H4" s="60">
        <f>M4+R4+W4+AB4+AG4+AL4</f>
        <v>303.66</v>
      </c>
      <c r="I4" s="38">
        <v>56.19</v>
      </c>
      <c r="J4" s="39">
        <v>2</v>
      </c>
      <c r="K4" s="40">
        <v>0</v>
      </c>
      <c r="L4" s="40">
        <v>0</v>
      </c>
      <c r="M4" s="55">
        <f aca="true" t="shared" si="3" ref="M4:M20">IF((OR(I4="",I4="DNF",I4="DQ",I4="DNC")),"",(I4+(5*J4)+(K4*10)-(L4*10)))</f>
        <v>66.19</v>
      </c>
      <c r="N4" s="38">
        <v>45.39</v>
      </c>
      <c r="O4" s="39">
        <v>0</v>
      </c>
      <c r="P4" s="40">
        <v>0</v>
      </c>
      <c r="Q4" s="40">
        <v>0</v>
      </c>
      <c r="R4" s="55">
        <f aca="true" t="shared" si="4" ref="R4:R20">IF((OR(N4="",N4="DNF",N4="DQ",N4="DNC")),"",(N4+(5*O4)+(P4*10)-(Q4*10)))</f>
        <v>45.39</v>
      </c>
      <c r="S4" s="38">
        <v>37.34</v>
      </c>
      <c r="T4" s="39">
        <v>1</v>
      </c>
      <c r="U4" s="40">
        <v>0</v>
      </c>
      <c r="V4" s="40">
        <v>0</v>
      </c>
      <c r="W4" s="55">
        <f aca="true" t="shared" si="5" ref="W4:W20">IF((OR(S4="",S4="DNF",S4="DQ",S4="DNC")),"",(S4+(5*T4)+(U4*10)-(V4*10)))</f>
        <v>42.34</v>
      </c>
      <c r="X4" s="38">
        <v>36.03</v>
      </c>
      <c r="Y4" s="39">
        <v>0</v>
      </c>
      <c r="Z4" s="40">
        <v>0</v>
      </c>
      <c r="AA4" s="40">
        <v>0</v>
      </c>
      <c r="AB4" s="55">
        <f aca="true" t="shared" si="6" ref="AB4:AB20">IF((OR(X4="",X4="DNF",X4="DQ",X4="DNC")),"",(X4+(5*Y4)+(Z4*10)-(AA4*10)))</f>
        <v>36.03</v>
      </c>
      <c r="AC4" s="38">
        <v>44.83</v>
      </c>
      <c r="AD4" s="39">
        <v>3</v>
      </c>
      <c r="AE4" s="40">
        <v>0</v>
      </c>
      <c r="AF4" s="40">
        <v>0</v>
      </c>
      <c r="AG4" s="55">
        <f aca="true" t="shared" si="7" ref="AG4:AG20">IF((OR(AC4="",AC4="DNF",AC4="DQ",AC4="DNC")),"",(AC4+(5*AD4)+(AE4*10)-(AF4*10)))</f>
        <v>59.83</v>
      </c>
      <c r="AH4" s="38">
        <v>53.88</v>
      </c>
      <c r="AI4" s="39">
        <v>0</v>
      </c>
      <c r="AJ4" s="40">
        <v>0</v>
      </c>
      <c r="AK4" s="40">
        <v>0</v>
      </c>
      <c r="AL4" s="62">
        <f aca="true" t="shared" si="8" ref="AL4:AL20">IF((OR(AH4="",AH4="DNF",AH4="DQ",AH4="DNC")),"",(AH4+(5*AI4)+(AJ4*10)-(AK4*10)))</f>
        <v>53.88</v>
      </c>
      <c r="AM4" s="64" t="s">
        <v>44</v>
      </c>
    </row>
    <row r="5" spans="1:39" s="1" customFormat="1" ht="12.75">
      <c r="A5" s="13" t="s">
        <v>31</v>
      </c>
      <c r="B5" s="11"/>
      <c r="C5" s="10"/>
      <c r="D5" s="12"/>
      <c r="E5" s="52">
        <f t="shared" si="0"/>
        <v>17</v>
      </c>
      <c r="F5" s="53">
        <f t="shared" si="1"/>
        <v>3</v>
      </c>
      <c r="G5" s="54">
        <f t="shared" si="2"/>
        <v>5</v>
      </c>
      <c r="H5" s="60">
        <f aca="true" t="shared" si="9" ref="H5:H31">M5+R5+W5+AB5+AG5+AL5</f>
        <v>198.95000000000002</v>
      </c>
      <c r="I5" s="38">
        <v>37.81</v>
      </c>
      <c r="J5" s="39">
        <v>1</v>
      </c>
      <c r="K5" s="40">
        <v>0</v>
      </c>
      <c r="L5" s="40">
        <v>0</v>
      </c>
      <c r="M5" s="55">
        <f t="shared" si="3"/>
        <v>42.81</v>
      </c>
      <c r="N5" s="38">
        <v>26.17</v>
      </c>
      <c r="O5" s="39">
        <v>0</v>
      </c>
      <c r="P5" s="40">
        <v>0</v>
      </c>
      <c r="Q5" s="40">
        <v>0</v>
      </c>
      <c r="R5" s="55">
        <f t="shared" si="4"/>
        <v>26.17</v>
      </c>
      <c r="S5" s="38">
        <v>28.79</v>
      </c>
      <c r="T5" s="39">
        <v>2</v>
      </c>
      <c r="U5" s="40">
        <v>0</v>
      </c>
      <c r="V5" s="40">
        <v>0</v>
      </c>
      <c r="W5" s="55">
        <f t="shared" si="5"/>
        <v>38.79</v>
      </c>
      <c r="X5" s="38">
        <v>22.9</v>
      </c>
      <c r="Y5" s="39">
        <v>0</v>
      </c>
      <c r="Z5" s="40">
        <v>0</v>
      </c>
      <c r="AA5" s="40">
        <v>0</v>
      </c>
      <c r="AB5" s="55">
        <f t="shared" si="6"/>
        <v>22.9</v>
      </c>
      <c r="AC5" s="38">
        <v>26.4</v>
      </c>
      <c r="AD5" s="39">
        <v>0</v>
      </c>
      <c r="AE5" s="40">
        <v>0</v>
      </c>
      <c r="AF5" s="40">
        <v>0</v>
      </c>
      <c r="AG5" s="55">
        <f t="shared" si="7"/>
        <v>26.4</v>
      </c>
      <c r="AH5" s="38">
        <v>31.88</v>
      </c>
      <c r="AI5" s="39">
        <v>2</v>
      </c>
      <c r="AJ5" s="40">
        <v>0</v>
      </c>
      <c r="AK5" s="40">
        <v>0</v>
      </c>
      <c r="AL5" s="62">
        <f t="shared" si="8"/>
        <v>41.879999999999995</v>
      </c>
      <c r="AM5" s="64" t="s">
        <v>45</v>
      </c>
    </row>
    <row r="6" spans="1:39" s="1" customFormat="1" ht="12.75">
      <c r="A6" s="13" t="s">
        <v>42</v>
      </c>
      <c r="B6" s="11"/>
      <c r="C6" s="10"/>
      <c r="D6" s="12"/>
      <c r="E6" s="52">
        <f t="shared" si="0"/>
        <v>23</v>
      </c>
      <c r="F6" s="53">
        <f t="shared" si="1"/>
        <v>4</v>
      </c>
      <c r="G6" s="54">
        <f t="shared" si="2"/>
        <v>3</v>
      </c>
      <c r="H6" s="60">
        <f t="shared" si="9"/>
        <v>214.48</v>
      </c>
      <c r="I6" s="38">
        <v>36.33</v>
      </c>
      <c r="J6" s="39">
        <v>0</v>
      </c>
      <c r="K6" s="40">
        <v>0</v>
      </c>
      <c r="L6" s="40">
        <v>0</v>
      </c>
      <c r="M6" s="55">
        <f t="shared" si="3"/>
        <v>36.33</v>
      </c>
      <c r="N6" s="38">
        <v>32.12</v>
      </c>
      <c r="O6" s="39">
        <v>2</v>
      </c>
      <c r="P6" s="40">
        <v>0</v>
      </c>
      <c r="Q6" s="40">
        <v>0</v>
      </c>
      <c r="R6" s="55">
        <f t="shared" si="4"/>
        <v>42.12</v>
      </c>
      <c r="S6" s="38">
        <v>34.5</v>
      </c>
      <c r="T6" s="39">
        <v>1</v>
      </c>
      <c r="U6" s="40">
        <v>0</v>
      </c>
      <c r="V6" s="40">
        <v>0</v>
      </c>
      <c r="W6" s="55">
        <f t="shared" si="5"/>
        <v>39.5</v>
      </c>
      <c r="X6" s="38">
        <v>27.95</v>
      </c>
      <c r="Y6" s="39">
        <v>0</v>
      </c>
      <c r="Z6" s="40">
        <v>0</v>
      </c>
      <c r="AA6" s="40">
        <v>0</v>
      </c>
      <c r="AB6" s="55">
        <f t="shared" si="6"/>
        <v>27.95</v>
      </c>
      <c r="AC6" s="38">
        <v>30.27</v>
      </c>
      <c r="AD6" s="39">
        <v>0</v>
      </c>
      <c r="AE6" s="40">
        <v>0</v>
      </c>
      <c r="AF6" s="40">
        <v>0</v>
      </c>
      <c r="AG6" s="55">
        <f t="shared" si="7"/>
        <v>30.27</v>
      </c>
      <c r="AH6" s="38">
        <v>38.31</v>
      </c>
      <c r="AI6" s="39">
        <v>0</v>
      </c>
      <c r="AJ6" s="40">
        <v>0</v>
      </c>
      <c r="AK6" s="40">
        <v>0</v>
      </c>
      <c r="AL6" s="62">
        <f t="shared" si="8"/>
        <v>38.31</v>
      </c>
      <c r="AM6" s="64" t="s">
        <v>54</v>
      </c>
    </row>
    <row r="7" spans="1:39" s="1" customFormat="1" ht="12.75">
      <c r="A7" s="13" t="s">
        <v>102</v>
      </c>
      <c r="B7" s="11"/>
      <c r="C7" s="10"/>
      <c r="D7" s="12"/>
      <c r="E7" s="52">
        <f t="shared" si="0"/>
        <v>15</v>
      </c>
      <c r="F7" s="53">
        <f t="shared" si="1"/>
        <v>6</v>
      </c>
      <c r="G7" s="54">
        <f t="shared" si="2"/>
        <v>0</v>
      </c>
      <c r="H7" s="60">
        <f t="shared" si="9"/>
        <v>196.33999999999997</v>
      </c>
      <c r="I7" s="38">
        <v>39.72</v>
      </c>
      <c r="J7" s="39">
        <v>0</v>
      </c>
      <c r="K7" s="40">
        <v>0</v>
      </c>
      <c r="L7" s="40">
        <v>0</v>
      </c>
      <c r="M7" s="55">
        <f t="shared" si="3"/>
        <v>39.72</v>
      </c>
      <c r="N7" s="38">
        <v>30.13</v>
      </c>
      <c r="O7" s="39">
        <v>0</v>
      </c>
      <c r="P7" s="40">
        <v>0</v>
      </c>
      <c r="Q7" s="40">
        <v>0</v>
      </c>
      <c r="R7" s="55">
        <f t="shared" si="4"/>
        <v>30.13</v>
      </c>
      <c r="S7" s="38">
        <v>32.11</v>
      </c>
      <c r="T7" s="39">
        <v>0</v>
      </c>
      <c r="U7" s="40">
        <v>0</v>
      </c>
      <c r="V7" s="40">
        <v>0</v>
      </c>
      <c r="W7" s="55">
        <f t="shared" si="5"/>
        <v>32.11</v>
      </c>
      <c r="X7" s="38">
        <v>25.66</v>
      </c>
      <c r="Y7" s="39">
        <v>0</v>
      </c>
      <c r="Z7" s="40">
        <v>0</v>
      </c>
      <c r="AA7" s="40">
        <v>0</v>
      </c>
      <c r="AB7" s="55">
        <f t="shared" si="6"/>
        <v>25.66</v>
      </c>
      <c r="AC7" s="38">
        <v>28.53</v>
      </c>
      <c r="AD7" s="39">
        <v>0</v>
      </c>
      <c r="AE7" s="40">
        <v>0</v>
      </c>
      <c r="AF7" s="40">
        <v>0</v>
      </c>
      <c r="AG7" s="55">
        <f t="shared" si="7"/>
        <v>28.53</v>
      </c>
      <c r="AH7" s="38">
        <v>40.19</v>
      </c>
      <c r="AI7" s="39">
        <v>0</v>
      </c>
      <c r="AJ7" s="40">
        <v>0</v>
      </c>
      <c r="AK7" s="40">
        <v>0</v>
      </c>
      <c r="AL7" s="62">
        <f t="shared" si="8"/>
        <v>40.19</v>
      </c>
      <c r="AM7" s="64" t="s">
        <v>54</v>
      </c>
    </row>
    <row r="8" spans="1:39" s="1" customFormat="1" ht="12.75">
      <c r="A8" s="13" t="s">
        <v>34</v>
      </c>
      <c r="B8" s="11"/>
      <c r="C8" s="10"/>
      <c r="D8" s="12"/>
      <c r="E8" s="52">
        <f t="shared" si="0"/>
        <v>59</v>
      </c>
      <c r="F8" s="53">
        <f t="shared" si="1"/>
        <v>6</v>
      </c>
      <c r="G8" s="54">
        <f t="shared" si="2"/>
        <v>0</v>
      </c>
      <c r="H8" s="60">
        <f t="shared" si="9"/>
        <v>408.74</v>
      </c>
      <c r="I8" s="38">
        <v>80.26</v>
      </c>
      <c r="J8" s="39">
        <v>0</v>
      </c>
      <c r="K8" s="40">
        <v>0</v>
      </c>
      <c r="L8" s="40">
        <v>0</v>
      </c>
      <c r="M8" s="55">
        <f t="shared" si="3"/>
        <v>80.26</v>
      </c>
      <c r="N8" s="38">
        <v>71.21</v>
      </c>
      <c r="O8" s="39">
        <v>0</v>
      </c>
      <c r="P8" s="40">
        <v>0</v>
      </c>
      <c r="Q8" s="40">
        <v>0</v>
      </c>
      <c r="R8" s="55">
        <f t="shared" si="4"/>
        <v>71.21</v>
      </c>
      <c r="S8" s="38">
        <v>56.7</v>
      </c>
      <c r="T8" s="39">
        <v>0</v>
      </c>
      <c r="U8" s="40">
        <v>0</v>
      </c>
      <c r="V8" s="40">
        <v>0</v>
      </c>
      <c r="W8" s="55">
        <f t="shared" si="5"/>
        <v>56.7</v>
      </c>
      <c r="X8" s="38">
        <v>56.02</v>
      </c>
      <c r="Y8" s="39">
        <v>0</v>
      </c>
      <c r="Z8" s="40">
        <v>0</v>
      </c>
      <c r="AA8" s="40">
        <v>0</v>
      </c>
      <c r="AB8" s="55">
        <f t="shared" si="6"/>
        <v>56.02</v>
      </c>
      <c r="AC8" s="38">
        <v>63.63</v>
      </c>
      <c r="AD8" s="39">
        <v>0</v>
      </c>
      <c r="AE8" s="40">
        <v>0</v>
      </c>
      <c r="AF8" s="40">
        <v>0</v>
      </c>
      <c r="AG8" s="55">
        <f t="shared" si="7"/>
        <v>63.63</v>
      </c>
      <c r="AH8" s="38">
        <v>80.92</v>
      </c>
      <c r="AI8" s="39">
        <v>0</v>
      </c>
      <c r="AJ8" s="40">
        <v>0</v>
      </c>
      <c r="AK8" s="40">
        <v>0</v>
      </c>
      <c r="AL8" s="62">
        <f t="shared" si="8"/>
        <v>80.92</v>
      </c>
      <c r="AM8" s="64" t="s">
        <v>44</v>
      </c>
    </row>
    <row r="9" spans="1:39" s="1" customFormat="1" ht="12.75">
      <c r="A9" s="93" t="s">
        <v>94</v>
      </c>
      <c r="B9" s="11"/>
      <c r="C9" s="10"/>
      <c r="D9" s="12"/>
      <c r="E9" s="52">
        <f t="shared" si="0"/>
        <v>38</v>
      </c>
      <c r="F9" s="53">
        <f t="shared" si="1"/>
        <v>1</v>
      </c>
      <c r="G9" s="54">
        <f t="shared" si="2"/>
        <v>10</v>
      </c>
      <c r="H9" s="60">
        <f t="shared" si="9"/>
        <v>268.73</v>
      </c>
      <c r="I9" s="38">
        <v>40.79</v>
      </c>
      <c r="J9" s="39">
        <v>2</v>
      </c>
      <c r="K9" s="40">
        <v>0</v>
      </c>
      <c r="L9" s="40">
        <v>0</v>
      </c>
      <c r="M9" s="55">
        <f t="shared" si="3"/>
        <v>50.79</v>
      </c>
      <c r="N9" s="38">
        <v>32.14</v>
      </c>
      <c r="O9" s="39">
        <v>3</v>
      </c>
      <c r="P9" s="40">
        <v>0</v>
      </c>
      <c r="Q9" s="40">
        <v>0</v>
      </c>
      <c r="R9" s="55">
        <f t="shared" si="4"/>
        <v>47.14</v>
      </c>
      <c r="S9" s="38">
        <v>33.31</v>
      </c>
      <c r="T9" s="39">
        <v>1</v>
      </c>
      <c r="U9" s="40">
        <v>0</v>
      </c>
      <c r="V9" s="40">
        <v>0</v>
      </c>
      <c r="W9" s="55">
        <f t="shared" si="5"/>
        <v>38.31</v>
      </c>
      <c r="X9" s="38">
        <v>32.65</v>
      </c>
      <c r="Y9" s="39">
        <v>2</v>
      </c>
      <c r="Z9" s="40">
        <v>1</v>
      </c>
      <c r="AA9" s="40">
        <v>0</v>
      </c>
      <c r="AB9" s="55">
        <f t="shared" si="6"/>
        <v>52.65</v>
      </c>
      <c r="AC9" s="38">
        <v>32.93</v>
      </c>
      <c r="AD9" s="39">
        <v>2</v>
      </c>
      <c r="AE9" s="40">
        <v>0</v>
      </c>
      <c r="AF9" s="40">
        <v>0</v>
      </c>
      <c r="AG9" s="55">
        <f t="shared" si="7"/>
        <v>42.93</v>
      </c>
      <c r="AH9" s="38">
        <v>36.91</v>
      </c>
      <c r="AI9" s="39">
        <v>0</v>
      </c>
      <c r="AJ9" s="40">
        <v>0</v>
      </c>
      <c r="AK9" s="40">
        <v>0</v>
      </c>
      <c r="AL9" s="62">
        <f t="shared" si="8"/>
        <v>36.91</v>
      </c>
      <c r="AM9" s="64" t="s">
        <v>95</v>
      </c>
    </row>
    <row r="10" spans="1:39" s="1" customFormat="1" ht="12.75">
      <c r="A10" s="93" t="s">
        <v>96</v>
      </c>
      <c r="B10" s="11"/>
      <c r="C10" s="10"/>
      <c r="D10" s="12"/>
      <c r="E10" s="52">
        <f t="shared" si="0"/>
        <v>21</v>
      </c>
      <c r="F10" s="53">
        <f t="shared" si="1"/>
        <v>3</v>
      </c>
      <c r="G10" s="54">
        <f t="shared" si="2"/>
        <v>6</v>
      </c>
      <c r="H10" s="60">
        <f t="shared" si="9"/>
        <v>208.34000000000003</v>
      </c>
      <c r="I10" s="38">
        <v>28.52</v>
      </c>
      <c r="J10" s="39">
        <v>1</v>
      </c>
      <c r="K10" s="40">
        <v>1</v>
      </c>
      <c r="L10" s="40">
        <v>0</v>
      </c>
      <c r="M10" s="55">
        <f t="shared" si="3"/>
        <v>43.519999999999996</v>
      </c>
      <c r="N10" s="38">
        <v>19.62</v>
      </c>
      <c r="O10" s="39">
        <v>0</v>
      </c>
      <c r="P10" s="40">
        <v>0</v>
      </c>
      <c r="Q10" s="40">
        <v>0</v>
      </c>
      <c r="R10" s="55">
        <f t="shared" si="4"/>
        <v>19.62</v>
      </c>
      <c r="S10" s="38">
        <v>21.36</v>
      </c>
      <c r="T10" s="39">
        <v>3</v>
      </c>
      <c r="U10" s="40">
        <v>0</v>
      </c>
      <c r="V10" s="40">
        <v>0</v>
      </c>
      <c r="W10" s="55">
        <f t="shared" si="5"/>
        <v>36.36</v>
      </c>
      <c r="X10" s="38">
        <v>24.49</v>
      </c>
      <c r="Y10" s="39">
        <v>2</v>
      </c>
      <c r="Z10" s="40">
        <v>0</v>
      </c>
      <c r="AA10" s="40">
        <v>0</v>
      </c>
      <c r="AB10" s="55">
        <f t="shared" si="6"/>
        <v>34.489999999999995</v>
      </c>
      <c r="AC10" s="38">
        <v>37.27</v>
      </c>
      <c r="AD10" s="39">
        <v>0</v>
      </c>
      <c r="AE10" s="40">
        <v>0</v>
      </c>
      <c r="AF10" s="40">
        <v>0</v>
      </c>
      <c r="AG10" s="55">
        <f t="shared" si="7"/>
        <v>37.27</v>
      </c>
      <c r="AH10" s="38">
        <v>37.08</v>
      </c>
      <c r="AI10" s="39">
        <v>0</v>
      </c>
      <c r="AJ10" s="40">
        <v>0</v>
      </c>
      <c r="AK10" s="40">
        <v>0</v>
      </c>
      <c r="AL10" s="62">
        <f t="shared" si="8"/>
        <v>37.08</v>
      </c>
      <c r="AM10" s="64" t="s">
        <v>47</v>
      </c>
    </row>
    <row r="11" spans="1:39" s="1" customFormat="1" ht="12.75">
      <c r="A11" s="93" t="s">
        <v>43</v>
      </c>
      <c r="B11" s="11"/>
      <c r="C11" s="10"/>
      <c r="D11" s="12"/>
      <c r="E11" s="52">
        <f t="shared" si="0"/>
        <v>52</v>
      </c>
      <c r="F11" s="53">
        <f t="shared" si="1"/>
        <v>2</v>
      </c>
      <c r="G11" s="54">
        <f t="shared" si="2"/>
        <v>4</v>
      </c>
      <c r="H11" s="60">
        <f t="shared" si="9"/>
        <v>360.77</v>
      </c>
      <c r="I11" s="38">
        <v>64.08</v>
      </c>
      <c r="J11" s="39">
        <v>0</v>
      </c>
      <c r="K11" s="40">
        <v>0</v>
      </c>
      <c r="L11" s="40">
        <v>0</v>
      </c>
      <c r="M11" s="55">
        <f t="shared" si="3"/>
        <v>64.08</v>
      </c>
      <c r="N11" s="38">
        <v>53.65</v>
      </c>
      <c r="O11" s="39">
        <v>1</v>
      </c>
      <c r="P11" s="40">
        <v>0</v>
      </c>
      <c r="Q11" s="40">
        <v>0</v>
      </c>
      <c r="R11" s="55">
        <f t="shared" si="4"/>
        <v>58.65</v>
      </c>
      <c r="S11" s="38">
        <v>51.86</v>
      </c>
      <c r="T11" s="39">
        <v>1</v>
      </c>
      <c r="U11" s="40">
        <v>0</v>
      </c>
      <c r="V11" s="40">
        <v>0</v>
      </c>
      <c r="W11" s="55">
        <f t="shared" si="5"/>
        <v>56.86</v>
      </c>
      <c r="X11" s="38">
        <v>45.94</v>
      </c>
      <c r="Y11" s="39">
        <v>0</v>
      </c>
      <c r="Z11" s="40">
        <v>0</v>
      </c>
      <c r="AA11" s="40">
        <v>0</v>
      </c>
      <c r="AB11" s="55">
        <f t="shared" si="6"/>
        <v>45.94</v>
      </c>
      <c r="AC11" s="38">
        <v>51.13</v>
      </c>
      <c r="AD11" s="39">
        <v>1</v>
      </c>
      <c r="AE11" s="40">
        <v>0</v>
      </c>
      <c r="AF11" s="40">
        <v>0</v>
      </c>
      <c r="AG11" s="55">
        <f t="shared" si="7"/>
        <v>56.13</v>
      </c>
      <c r="AH11" s="38">
        <v>64.11</v>
      </c>
      <c r="AI11" s="39">
        <v>1</v>
      </c>
      <c r="AJ11" s="40">
        <v>1</v>
      </c>
      <c r="AK11" s="40">
        <v>0</v>
      </c>
      <c r="AL11" s="62">
        <f t="shared" si="8"/>
        <v>79.11</v>
      </c>
      <c r="AM11" s="64" t="s">
        <v>51</v>
      </c>
    </row>
    <row r="12" spans="1:39" s="1" customFormat="1" ht="12.75">
      <c r="A12" s="13" t="s">
        <v>39</v>
      </c>
      <c r="B12" s="11"/>
      <c r="C12" s="10"/>
      <c r="D12" s="12"/>
      <c r="E12" s="52">
        <f t="shared" si="0"/>
        <v>7</v>
      </c>
      <c r="F12" s="53">
        <f t="shared" si="1"/>
        <v>6</v>
      </c>
      <c r="G12" s="54">
        <f t="shared" si="2"/>
        <v>0</v>
      </c>
      <c r="H12" s="60">
        <f t="shared" si="9"/>
        <v>161.31</v>
      </c>
      <c r="I12" s="38">
        <v>33.35</v>
      </c>
      <c r="J12" s="39">
        <v>0</v>
      </c>
      <c r="K12" s="40">
        <v>0</v>
      </c>
      <c r="L12" s="40">
        <v>0</v>
      </c>
      <c r="M12" s="55">
        <f t="shared" si="3"/>
        <v>33.35</v>
      </c>
      <c r="N12" s="38">
        <v>24.56</v>
      </c>
      <c r="O12" s="39">
        <v>0</v>
      </c>
      <c r="P12" s="40">
        <v>0</v>
      </c>
      <c r="Q12" s="40">
        <v>0</v>
      </c>
      <c r="R12" s="55">
        <f t="shared" si="4"/>
        <v>24.56</v>
      </c>
      <c r="S12" s="38">
        <v>24.07</v>
      </c>
      <c r="T12" s="39">
        <v>0</v>
      </c>
      <c r="U12" s="40">
        <v>0</v>
      </c>
      <c r="V12" s="40">
        <v>0</v>
      </c>
      <c r="W12" s="55">
        <f t="shared" si="5"/>
        <v>24.07</v>
      </c>
      <c r="X12" s="38">
        <v>22.11</v>
      </c>
      <c r="Y12" s="39">
        <v>0</v>
      </c>
      <c r="Z12" s="40">
        <v>0</v>
      </c>
      <c r="AA12" s="40">
        <v>0</v>
      </c>
      <c r="AB12" s="55">
        <f t="shared" si="6"/>
        <v>22.11</v>
      </c>
      <c r="AC12" s="38">
        <v>24.85</v>
      </c>
      <c r="AD12" s="39">
        <v>0</v>
      </c>
      <c r="AE12" s="40">
        <v>0</v>
      </c>
      <c r="AF12" s="40">
        <v>0</v>
      </c>
      <c r="AG12" s="55">
        <f t="shared" si="7"/>
        <v>24.85</v>
      </c>
      <c r="AH12" s="38">
        <v>32.37</v>
      </c>
      <c r="AI12" s="39">
        <v>0</v>
      </c>
      <c r="AJ12" s="40">
        <v>0</v>
      </c>
      <c r="AK12" s="40">
        <v>0</v>
      </c>
      <c r="AL12" s="62">
        <f t="shared" si="8"/>
        <v>32.37</v>
      </c>
      <c r="AM12" s="64" t="s">
        <v>51</v>
      </c>
    </row>
    <row r="13" spans="1:39" s="1" customFormat="1" ht="12.75">
      <c r="A13" s="61" t="s">
        <v>40</v>
      </c>
      <c r="B13" s="11"/>
      <c r="C13" s="10"/>
      <c r="D13" s="12"/>
      <c r="E13" s="52">
        <f t="shared" si="0"/>
        <v>28</v>
      </c>
      <c r="F13" s="53">
        <f t="shared" si="1"/>
        <v>6</v>
      </c>
      <c r="G13" s="54">
        <f t="shared" si="2"/>
        <v>0</v>
      </c>
      <c r="H13" s="60">
        <f t="shared" si="9"/>
        <v>227.89999999999998</v>
      </c>
      <c r="I13" s="38">
        <v>44.97</v>
      </c>
      <c r="J13" s="39">
        <v>0</v>
      </c>
      <c r="K13" s="40">
        <v>0</v>
      </c>
      <c r="L13" s="40">
        <v>0</v>
      </c>
      <c r="M13" s="55">
        <f t="shared" si="3"/>
        <v>44.97</v>
      </c>
      <c r="N13" s="38">
        <v>35.47</v>
      </c>
      <c r="O13" s="39">
        <v>0</v>
      </c>
      <c r="P13" s="40">
        <v>0</v>
      </c>
      <c r="Q13" s="40">
        <v>0</v>
      </c>
      <c r="R13" s="55">
        <f t="shared" si="4"/>
        <v>35.47</v>
      </c>
      <c r="S13" s="38">
        <v>38.54</v>
      </c>
      <c r="T13" s="39">
        <v>0</v>
      </c>
      <c r="U13" s="40">
        <v>0</v>
      </c>
      <c r="V13" s="40">
        <v>0</v>
      </c>
      <c r="W13" s="55">
        <f t="shared" si="5"/>
        <v>38.54</v>
      </c>
      <c r="X13" s="38">
        <v>30.97</v>
      </c>
      <c r="Y13" s="39">
        <v>0</v>
      </c>
      <c r="Z13" s="40">
        <v>0</v>
      </c>
      <c r="AA13" s="40">
        <v>0</v>
      </c>
      <c r="AB13" s="55">
        <f t="shared" si="6"/>
        <v>30.97</v>
      </c>
      <c r="AC13" s="38">
        <v>33.34</v>
      </c>
      <c r="AD13" s="39">
        <v>0</v>
      </c>
      <c r="AE13" s="40">
        <v>0</v>
      </c>
      <c r="AF13" s="40">
        <v>0</v>
      </c>
      <c r="AG13" s="55">
        <f t="shared" si="7"/>
        <v>33.34</v>
      </c>
      <c r="AH13" s="38">
        <v>44.61</v>
      </c>
      <c r="AI13" s="39">
        <v>0</v>
      </c>
      <c r="AJ13" s="40">
        <v>0</v>
      </c>
      <c r="AK13" s="40">
        <v>0</v>
      </c>
      <c r="AL13" s="62">
        <f t="shared" si="8"/>
        <v>44.61</v>
      </c>
      <c r="AM13" s="64" t="s">
        <v>52</v>
      </c>
    </row>
    <row r="14" spans="1:39" s="1" customFormat="1" ht="12.75">
      <c r="A14" s="13" t="s">
        <v>41</v>
      </c>
      <c r="B14" s="11"/>
      <c r="C14" s="10"/>
      <c r="D14" s="12"/>
      <c r="E14" s="52">
        <f t="shared" si="0"/>
        <v>66</v>
      </c>
      <c r="F14" s="53">
        <f t="shared" si="1"/>
        <v>1</v>
      </c>
      <c r="G14" s="54">
        <f t="shared" si="2"/>
        <v>16</v>
      </c>
      <c r="H14" s="60">
        <f t="shared" si="9"/>
        <v>703.6700000000001</v>
      </c>
      <c r="I14" s="38">
        <v>126.1</v>
      </c>
      <c r="J14" s="39">
        <v>6</v>
      </c>
      <c r="K14" s="40">
        <v>0</v>
      </c>
      <c r="L14" s="40">
        <v>0</v>
      </c>
      <c r="M14" s="55">
        <f t="shared" si="3"/>
        <v>156.1</v>
      </c>
      <c r="N14" s="38">
        <v>129.29</v>
      </c>
      <c r="O14" s="39">
        <v>2</v>
      </c>
      <c r="P14" s="40">
        <v>0</v>
      </c>
      <c r="Q14" s="40">
        <v>0</v>
      </c>
      <c r="R14" s="55">
        <f t="shared" si="4"/>
        <v>139.29</v>
      </c>
      <c r="S14" s="38">
        <v>83.34</v>
      </c>
      <c r="T14" s="39">
        <v>1</v>
      </c>
      <c r="U14" s="40">
        <v>0</v>
      </c>
      <c r="V14" s="40">
        <v>0</v>
      </c>
      <c r="W14" s="55">
        <f t="shared" si="5"/>
        <v>88.34</v>
      </c>
      <c r="X14" s="38">
        <v>92.44</v>
      </c>
      <c r="Y14" s="39">
        <v>5</v>
      </c>
      <c r="Z14" s="40">
        <v>0</v>
      </c>
      <c r="AA14" s="40">
        <v>0</v>
      </c>
      <c r="AB14" s="55">
        <f t="shared" si="6"/>
        <v>117.44</v>
      </c>
      <c r="AC14" s="38">
        <v>101.29</v>
      </c>
      <c r="AD14" s="39">
        <v>2</v>
      </c>
      <c r="AE14" s="40">
        <v>0</v>
      </c>
      <c r="AF14" s="40">
        <v>0</v>
      </c>
      <c r="AG14" s="55">
        <f t="shared" si="7"/>
        <v>111.29</v>
      </c>
      <c r="AH14" s="38">
        <v>91.21</v>
      </c>
      <c r="AI14" s="39">
        <v>0</v>
      </c>
      <c r="AJ14" s="40">
        <v>0</v>
      </c>
      <c r="AK14" s="40">
        <v>0</v>
      </c>
      <c r="AL14" s="62">
        <f t="shared" si="8"/>
        <v>91.21</v>
      </c>
      <c r="AM14" s="64" t="s">
        <v>53</v>
      </c>
    </row>
    <row r="15" spans="1:39" s="1" customFormat="1" ht="12.75">
      <c r="A15" s="94" t="s">
        <v>105</v>
      </c>
      <c r="B15" s="11"/>
      <c r="C15" s="10"/>
      <c r="D15" s="12"/>
      <c r="E15" s="52">
        <f t="shared" si="0"/>
        <v>46</v>
      </c>
      <c r="F15" s="53">
        <f t="shared" si="1"/>
        <v>5</v>
      </c>
      <c r="G15" s="54">
        <f t="shared" si="2"/>
        <v>1</v>
      </c>
      <c r="H15" s="60">
        <f t="shared" si="9"/>
        <v>309.62</v>
      </c>
      <c r="I15" s="38">
        <v>55.31</v>
      </c>
      <c r="J15" s="39">
        <v>1</v>
      </c>
      <c r="K15" s="40">
        <v>0</v>
      </c>
      <c r="L15" s="40">
        <v>0</v>
      </c>
      <c r="M15" s="55">
        <f t="shared" si="3"/>
        <v>60.31</v>
      </c>
      <c r="N15" s="38">
        <v>51.3</v>
      </c>
      <c r="O15" s="39">
        <v>0</v>
      </c>
      <c r="P15" s="40">
        <v>0</v>
      </c>
      <c r="Q15" s="40">
        <v>0</v>
      </c>
      <c r="R15" s="55">
        <f t="shared" si="4"/>
        <v>51.3</v>
      </c>
      <c r="S15" s="38">
        <v>43.89</v>
      </c>
      <c r="T15" s="39">
        <v>0</v>
      </c>
      <c r="U15" s="40">
        <v>0</v>
      </c>
      <c r="V15" s="40">
        <v>0</v>
      </c>
      <c r="W15" s="55">
        <f t="shared" si="5"/>
        <v>43.89</v>
      </c>
      <c r="X15" s="38">
        <v>37.88</v>
      </c>
      <c r="Y15" s="39">
        <v>0</v>
      </c>
      <c r="Z15" s="40">
        <v>0</v>
      </c>
      <c r="AA15" s="40">
        <v>0</v>
      </c>
      <c r="AB15" s="55">
        <f t="shared" si="6"/>
        <v>37.88</v>
      </c>
      <c r="AC15" s="38">
        <v>43.26</v>
      </c>
      <c r="AD15" s="39">
        <v>0</v>
      </c>
      <c r="AE15" s="40">
        <v>1</v>
      </c>
      <c r="AF15" s="40">
        <v>0</v>
      </c>
      <c r="AG15" s="55">
        <f t="shared" si="7"/>
        <v>53.26</v>
      </c>
      <c r="AH15" s="38">
        <v>62.98</v>
      </c>
      <c r="AI15" s="39">
        <v>0</v>
      </c>
      <c r="AJ15" s="40">
        <v>0</v>
      </c>
      <c r="AK15" s="40">
        <v>0</v>
      </c>
      <c r="AL15" s="62">
        <f t="shared" si="8"/>
        <v>62.98</v>
      </c>
      <c r="AM15" s="64" t="s">
        <v>72</v>
      </c>
    </row>
    <row r="16" spans="1:39" s="1" customFormat="1" ht="12.75">
      <c r="A16" s="13" t="s">
        <v>103</v>
      </c>
      <c r="B16" s="11"/>
      <c r="C16" s="10"/>
      <c r="D16" s="12"/>
      <c r="E16" s="52">
        <f t="shared" si="0"/>
        <v>49</v>
      </c>
      <c r="F16" s="53">
        <f t="shared" si="1"/>
        <v>3</v>
      </c>
      <c r="G16" s="54">
        <f t="shared" si="2"/>
        <v>5</v>
      </c>
      <c r="H16" s="60">
        <f t="shared" si="9"/>
        <v>331.21000000000004</v>
      </c>
      <c r="I16" s="38">
        <v>46.56</v>
      </c>
      <c r="J16" s="39">
        <v>0</v>
      </c>
      <c r="K16" s="40">
        <v>0</v>
      </c>
      <c r="L16" s="40">
        <v>0</v>
      </c>
      <c r="M16" s="55">
        <f t="shared" si="3"/>
        <v>46.56</v>
      </c>
      <c r="N16" s="38">
        <v>48</v>
      </c>
      <c r="O16" s="39">
        <v>0</v>
      </c>
      <c r="P16" s="40">
        <v>1</v>
      </c>
      <c r="Q16" s="40">
        <v>0</v>
      </c>
      <c r="R16" s="55">
        <f t="shared" si="4"/>
        <v>58</v>
      </c>
      <c r="S16" s="38">
        <v>46.44</v>
      </c>
      <c r="T16" s="39">
        <v>1</v>
      </c>
      <c r="U16" s="40">
        <v>0</v>
      </c>
      <c r="V16" s="40">
        <v>0</v>
      </c>
      <c r="W16" s="55">
        <f t="shared" si="5"/>
        <v>51.44</v>
      </c>
      <c r="X16" s="38">
        <v>49</v>
      </c>
      <c r="Y16" s="39">
        <v>0</v>
      </c>
      <c r="Z16" s="40">
        <v>0</v>
      </c>
      <c r="AA16" s="40">
        <v>0</v>
      </c>
      <c r="AB16" s="55">
        <f t="shared" si="6"/>
        <v>49</v>
      </c>
      <c r="AC16" s="38">
        <v>58.05</v>
      </c>
      <c r="AD16" s="39">
        <v>3</v>
      </c>
      <c r="AE16" s="40">
        <v>1</v>
      </c>
      <c r="AF16" s="40">
        <v>0</v>
      </c>
      <c r="AG16" s="55">
        <f t="shared" si="7"/>
        <v>83.05</v>
      </c>
      <c r="AH16" s="38">
        <v>38.16</v>
      </c>
      <c r="AI16" s="39">
        <v>1</v>
      </c>
      <c r="AJ16" s="40">
        <v>0</v>
      </c>
      <c r="AK16" s="40">
        <v>0</v>
      </c>
      <c r="AL16" s="62">
        <f t="shared" si="8"/>
        <v>43.16</v>
      </c>
      <c r="AM16" s="64" t="s">
        <v>104</v>
      </c>
    </row>
    <row r="17" spans="1:39" s="1" customFormat="1" ht="12.75">
      <c r="A17" s="13" t="s">
        <v>107</v>
      </c>
      <c r="B17" s="11"/>
      <c r="C17" s="10"/>
      <c r="D17" s="12"/>
      <c r="E17" s="52">
        <f t="shared" si="0"/>
        <v>63</v>
      </c>
      <c r="F17" s="53">
        <f t="shared" si="1"/>
        <v>3</v>
      </c>
      <c r="G17" s="54">
        <f t="shared" si="2"/>
        <v>4</v>
      </c>
      <c r="H17" s="60">
        <f t="shared" si="9"/>
        <v>512.6999999999999</v>
      </c>
      <c r="I17" s="38">
        <v>67.49</v>
      </c>
      <c r="J17" s="39">
        <v>0</v>
      </c>
      <c r="K17" s="40">
        <v>0</v>
      </c>
      <c r="L17" s="40">
        <v>0</v>
      </c>
      <c r="M17" s="55">
        <f t="shared" si="3"/>
        <v>67.49</v>
      </c>
      <c r="N17" s="38">
        <v>56.7</v>
      </c>
      <c r="O17" s="39">
        <v>0</v>
      </c>
      <c r="P17" s="40">
        <v>0</v>
      </c>
      <c r="Q17" s="40">
        <v>0</v>
      </c>
      <c r="R17" s="55">
        <f t="shared" si="4"/>
        <v>56.7</v>
      </c>
      <c r="S17" s="38">
        <v>124.81</v>
      </c>
      <c r="T17" s="39">
        <v>2</v>
      </c>
      <c r="U17" s="40">
        <v>0</v>
      </c>
      <c r="V17" s="40">
        <v>0</v>
      </c>
      <c r="W17" s="55">
        <f t="shared" si="5"/>
        <v>134.81</v>
      </c>
      <c r="X17" s="38">
        <v>50.9</v>
      </c>
      <c r="Y17" s="39">
        <v>0</v>
      </c>
      <c r="Z17" s="40">
        <v>0</v>
      </c>
      <c r="AA17" s="40">
        <v>0</v>
      </c>
      <c r="AB17" s="55">
        <f t="shared" si="6"/>
        <v>50.9</v>
      </c>
      <c r="AC17" s="38">
        <v>111.83</v>
      </c>
      <c r="AD17" s="39">
        <v>1</v>
      </c>
      <c r="AE17" s="40">
        <v>0</v>
      </c>
      <c r="AF17" s="40">
        <v>0</v>
      </c>
      <c r="AG17" s="55">
        <f t="shared" si="7"/>
        <v>116.83</v>
      </c>
      <c r="AH17" s="38">
        <v>80.97</v>
      </c>
      <c r="AI17" s="39">
        <v>1</v>
      </c>
      <c r="AJ17" s="40">
        <v>0</v>
      </c>
      <c r="AK17" s="40">
        <v>0</v>
      </c>
      <c r="AL17" s="62">
        <f t="shared" si="8"/>
        <v>85.97</v>
      </c>
      <c r="AM17" s="64" t="s">
        <v>55</v>
      </c>
    </row>
    <row r="18" spans="1:39" s="1" customFormat="1" ht="12.75">
      <c r="A18" s="13" t="s">
        <v>56</v>
      </c>
      <c r="B18" s="11"/>
      <c r="C18" s="10"/>
      <c r="D18" s="12"/>
      <c r="E18" s="52">
        <f t="shared" si="0"/>
        <v>62</v>
      </c>
      <c r="F18" s="53">
        <f t="shared" si="1"/>
        <v>0</v>
      </c>
      <c r="G18" s="54">
        <f t="shared" si="2"/>
        <v>23</v>
      </c>
      <c r="H18" s="60">
        <f t="shared" si="9"/>
        <v>473.02</v>
      </c>
      <c r="I18" s="38">
        <v>70.87</v>
      </c>
      <c r="J18" s="39">
        <v>5</v>
      </c>
      <c r="K18" s="40">
        <v>0</v>
      </c>
      <c r="L18" s="40">
        <v>0</v>
      </c>
      <c r="M18" s="55">
        <f t="shared" si="3"/>
        <v>95.87</v>
      </c>
      <c r="N18" s="38">
        <v>56.98</v>
      </c>
      <c r="O18" s="39">
        <v>1</v>
      </c>
      <c r="P18" s="40">
        <v>0</v>
      </c>
      <c r="Q18" s="40">
        <v>0</v>
      </c>
      <c r="R18" s="55">
        <f t="shared" si="4"/>
        <v>61.98</v>
      </c>
      <c r="S18" s="38">
        <v>65.13</v>
      </c>
      <c r="T18" s="39">
        <v>2</v>
      </c>
      <c r="U18" s="40">
        <v>0</v>
      </c>
      <c r="V18" s="40">
        <v>0</v>
      </c>
      <c r="W18" s="55">
        <f t="shared" si="5"/>
        <v>75.13</v>
      </c>
      <c r="X18" s="38">
        <v>46.79</v>
      </c>
      <c r="Y18" s="39">
        <v>6</v>
      </c>
      <c r="Z18" s="40">
        <v>0</v>
      </c>
      <c r="AA18" s="40">
        <v>0</v>
      </c>
      <c r="AB18" s="55">
        <f t="shared" si="6"/>
        <v>76.78999999999999</v>
      </c>
      <c r="AC18" s="38">
        <v>57.34</v>
      </c>
      <c r="AD18" s="39">
        <v>3</v>
      </c>
      <c r="AE18" s="40">
        <v>0</v>
      </c>
      <c r="AF18" s="40">
        <v>0</v>
      </c>
      <c r="AG18" s="55">
        <f t="shared" si="7"/>
        <v>72.34</v>
      </c>
      <c r="AH18" s="38">
        <v>60.91</v>
      </c>
      <c r="AI18" s="39">
        <v>6</v>
      </c>
      <c r="AJ18" s="40">
        <v>0</v>
      </c>
      <c r="AK18" s="40">
        <v>0</v>
      </c>
      <c r="AL18" s="62">
        <f t="shared" si="8"/>
        <v>90.91</v>
      </c>
      <c r="AM18" s="64" t="s">
        <v>71</v>
      </c>
    </row>
    <row r="19" spans="1:39" s="1" customFormat="1" ht="12.75">
      <c r="A19" s="13" t="s">
        <v>57</v>
      </c>
      <c r="B19" s="11"/>
      <c r="C19" s="10"/>
      <c r="D19" s="12"/>
      <c r="E19" s="52">
        <f t="shared" si="0"/>
        <v>65</v>
      </c>
      <c r="F19" s="53">
        <f t="shared" si="1"/>
        <v>0</v>
      </c>
      <c r="G19" s="54">
        <f t="shared" si="2"/>
        <v>31</v>
      </c>
      <c r="H19" s="60">
        <f t="shared" si="9"/>
        <v>594.36</v>
      </c>
      <c r="I19" s="38">
        <v>86.91</v>
      </c>
      <c r="J19" s="39">
        <v>8</v>
      </c>
      <c r="K19" s="40">
        <v>1</v>
      </c>
      <c r="L19" s="40">
        <v>0</v>
      </c>
      <c r="M19" s="55">
        <f t="shared" si="3"/>
        <v>136.91</v>
      </c>
      <c r="N19" s="38">
        <v>71.06</v>
      </c>
      <c r="O19" s="39">
        <v>8</v>
      </c>
      <c r="P19" s="40">
        <v>0</v>
      </c>
      <c r="Q19" s="40">
        <v>0</v>
      </c>
      <c r="R19" s="55">
        <f t="shared" si="4"/>
        <v>111.06</v>
      </c>
      <c r="S19" s="38">
        <v>37.2</v>
      </c>
      <c r="T19" s="39">
        <v>7</v>
      </c>
      <c r="U19" s="40">
        <v>0</v>
      </c>
      <c r="V19" s="40">
        <v>0</v>
      </c>
      <c r="W19" s="55">
        <f t="shared" si="5"/>
        <v>72.2</v>
      </c>
      <c r="X19" s="38">
        <v>86.95</v>
      </c>
      <c r="Y19" s="39">
        <v>3</v>
      </c>
      <c r="Z19" s="40">
        <v>0</v>
      </c>
      <c r="AA19" s="40">
        <v>0</v>
      </c>
      <c r="AB19" s="55">
        <f t="shared" si="6"/>
        <v>101.95</v>
      </c>
      <c r="AC19" s="38">
        <v>67.81</v>
      </c>
      <c r="AD19" s="39">
        <v>2</v>
      </c>
      <c r="AE19" s="40">
        <v>0</v>
      </c>
      <c r="AF19" s="40">
        <v>0</v>
      </c>
      <c r="AG19" s="55">
        <f t="shared" si="7"/>
        <v>77.81</v>
      </c>
      <c r="AH19" s="38">
        <v>79.43</v>
      </c>
      <c r="AI19" s="39">
        <v>3</v>
      </c>
      <c r="AJ19" s="40">
        <v>0</v>
      </c>
      <c r="AK19" s="40">
        <v>0</v>
      </c>
      <c r="AL19" s="62">
        <f t="shared" si="8"/>
        <v>94.43</v>
      </c>
      <c r="AM19" s="64" t="s">
        <v>53</v>
      </c>
    </row>
    <row r="20" spans="1:39" s="1" customFormat="1" ht="12.75">
      <c r="A20" s="13" t="s">
        <v>58</v>
      </c>
      <c r="B20" s="11"/>
      <c r="C20" s="10"/>
      <c r="D20" s="12"/>
      <c r="E20" s="52">
        <f t="shared" si="0"/>
        <v>58</v>
      </c>
      <c r="F20" s="53">
        <f t="shared" si="1"/>
        <v>0</v>
      </c>
      <c r="G20" s="54">
        <f t="shared" si="2"/>
        <v>19</v>
      </c>
      <c r="H20" s="60">
        <f t="shared" si="9"/>
        <v>400.52000000000004</v>
      </c>
      <c r="I20" s="38">
        <v>61.23</v>
      </c>
      <c r="J20" s="39">
        <v>6</v>
      </c>
      <c r="K20" s="40">
        <v>0</v>
      </c>
      <c r="L20" s="40">
        <v>0</v>
      </c>
      <c r="M20" s="55">
        <f t="shared" si="3"/>
        <v>91.22999999999999</v>
      </c>
      <c r="N20" s="38">
        <v>46.06</v>
      </c>
      <c r="O20" s="39">
        <v>3</v>
      </c>
      <c r="P20" s="40">
        <v>0</v>
      </c>
      <c r="Q20" s="40">
        <v>0</v>
      </c>
      <c r="R20" s="55">
        <f t="shared" si="4"/>
        <v>61.06</v>
      </c>
      <c r="S20" s="38">
        <v>39.58</v>
      </c>
      <c r="T20" s="39">
        <v>4</v>
      </c>
      <c r="U20" s="40">
        <v>0</v>
      </c>
      <c r="V20" s="40">
        <v>0</v>
      </c>
      <c r="W20" s="55">
        <f t="shared" si="5"/>
        <v>59.58</v>
      </c>
      <c r="X20" s="38">
        <v>41.09</v>
      </c>
      <c r="Y20" s="39">
        <v>1</v>
      </c>
      <c r="Z20" s="40">
        <v>1</v>
      </c>
      <c r="AA20" s="40">
        <v>0</v>
      </c>
      <c r="AB20" s="55">
        <f t="shared" si="6"/>
        <v>56.09</v>
      </c>
      <c r="AC20" s="38">
        <v>46.86</v>
      </c>
      <c r="AD20" s="39">
        <v>3</v>
      </c>
      <c r="AE20" s="40">
        <v>0</v>
      </c>
      <c r="AF20" s="40">
        <v>0</v>
      </c>
      <c r="AG20" s="55">
        <f t="shared" si="7"/>
        <v>61.86</v>
      </c>
      <c r="AH20" s="38">
        <v>50.7</v>
      </c>
      <c r="AI20" s="39">
        <v>2</v>
      </c>
      <c r="AJ20" s="40">
        <v>1</v>
      </c>
      <c r="AK20" s="40">
        <v>0</v>
      </c>
      <c r="AL20" s="62">
        <f t="shared" si="8"/>
        <v>70.7</v>
      </c>
      <c r="AM20" s="64" t="s">
        <v>71</v>
      </c>
    </row>
    <row r="21" spans="1:39" s="1" customFormat="1" ht="12.75">
      <c r="A21" s="13" t="s">
        <v>97</v>
      </c>
      <c r="B21" s="11"/>
      <c r="C21" s="10"/>
      <c r="D21" s="12"/>
      <c r="E21" s="52">
        <f t="shared" si="0"/>
        <v>55</v>
      </c>
      <c r="F21" s="53">
        <f t="shared" si="1"/>
        <v>3</v>
      </c>
      <c r="G21" s="54">
        <f t="shared" si="2"/>
        <v>4</v>
      </c>
      <c r="H21" s="60">
        <f t="shared" si="9"/>
        <v>377.40999999999997</v>
      </c>
      <c r="I21" s="38">
        <v>59.04</v>
      </c>
      <c r="J21" s="39">
        <v>2</v>
      </c>
      <c r="K21" s="40">
        <v>0</v>
      </c>
      <c r="L21" s="40">
        <v>0</v>
      </c>
      <c r="M21" s="55">
        <f>IF((OR(I21="",I21="DNF",I21="DQ",I21="DNC")),"",(I21+(5*J21)+(K21*10)-(L21*10)))</f>
        <v>69.03999999999999</v>
      </c>
      <c r="N21" s="38">
        <v>58.15</v>
      </c>
      <c r="O21" s="39">
        <v>1</v>
      </c>
      <c r="P21" s="40">
        <v>0</v>
      </c>
      <c r="Q21" s="40">
        <v>0</v>
      </c>
      <c r="R21" s="55">
        <f>IF((OR(N21="",N21="DNF",N21="DQ",N21="DNC")),"",(N21+(5*O21)+(P21*10)-(Q21*10)))</f>
        <v>63.15</v>
      </c>
      <c r="S21" s="38">
        <v>58</v>
      </c>
      <c r="T21" s="39">
        <v>0</v>
      </c>
      <c r="U21" s="40">
        <v>0</v>
      </c>
      <c r="V21" s="40">
        <v>0</v>
      </c>
      <c r="W21" s="55">
        <f>IF((OR(S21="",S21="DNF",S21="DQ",S21="DNC")),"",(S21+(5*T21)+(U21*10)-(V21*10)))</f>
        <v>58</v>
      </c>
      <c r="X21" s="38">
        <v>44.6</v>
      </c>
      <c r="Y21" s="39">
        <v>0</v>
      </c>
      <c r="Z21" s="40">
        <v>0</v>
      </c>
      <c r="AA21" s="40">
        <v>0</v>
      </c>
      <c r="AB21" s="55">
        <f>IF((OR(X21="",X21="DNF",X21="DQ",X21="DNC")),"",(X21+(5*Y21)+(Z21*10)-(AA21*10)))</f>
        <v>44.6</v>
      </c>
      <c r="AC21" s="38">
        <v>54.3</v>
      </c>
      <c r="AD21" s="39">
        <v>1</v>
      </c>
      <c r="AE21" s="40">
        <v>1</v>
      </c>
      <c r="AF21" s="40">
        <v>0</v>
      </c>
      <c r="AG21" s="55">
        <f>IF((OR(AC21="",AC21="DNF",AC21="DQ",AC21="DNC")),"",(AC21+(5*AD21)+(AE21*10)-(AF21*10)))</f>
        <v>69.3</v>
      </c>
      <c r="AH21" s="38">
        <v>63.32</v>
      </c>
      <c r="AI21" s="39">
        <v>0</v>
      </c>
      <c r="AJ21" s="40">
        <v>1</v>
      </c>
      <c r="AK21" s="40">
        <v>0</v>
      </c>
      <c r="AL21" s="62">
        <f>IF((OR(AH21="",AH21="DNF",AH21="DQ",AH21="DNC")),"",(AH21+(5*AI21)+(AJ21*10)-(AK21*10)))</f>
        <v>73.32</v>
      </c>
      <c r="AM21" s="64" t="s">
        <v>72</v>
      </c>
    </row>
    <row r="22" spans="1:39" s="1" customFormat="1" ht="12.75">
      <c r="A22" s="13" t="s">
        <v>60</v>
      </c>
      <c r="B22" s="11"/>
      <c r="C22" s="10"/>
      <c r="D22" s="12"/>
      <c r="E22" s="52">
        <f t="shared" si="0"/>
        <v>24</v>
      </c>
      <c r="F22" s="53">
        <f t="shared" si="1"/>
        <v>3</v>
      </c>
      <c r="G22" s="54">
        <f t="shared" si="2"/>
        <v>3</v>
      </c>
      <c r="H22" s="60">
        <f t="shared" si="9"/>
        <v>215.13</v>
      </c>
      <c r="I22" s="38">
        <v>33.86</v>
      </c>
      <c r="J22" s="39">
        <v>0</v>
      </c>
      <c r="K22" s="40">
        <v>0</v>
      </c>
      <c r="L22" s="40">
        <v>0</v>
      </c>
      <c r="M22" s="55">
        <f>IF((OR(I22="",I22="DNF",I22="DQ",I22="DNC")),"",(I22+(5*J22)+(K22*10)-(L22*10)))</f>
        <v>33.86</v>
      </c>
      <c r="N22" s="38">
        <v>43.16</v>
      </c>
      <c r="O22" s="39">
        <v>1</v>
      </c>
      <c r="P22" s="40">
        <v>1</v>
      </c>
      <c r="Q22" s="40">
        <v>0</v>
      </c>
      <c r="R22" s="55">
        <f>IF((OR(N22="",N22="DNF",N22="DQ",N22="DNC")),"",(N22+(5*O22)+(P22*10)-(Q22*10)))</f>
        <v>58.16</v>
      </c>
      <c r="S22" s="38">
        <v>29.8</v>
      </c>
      <c r="T22" s="39">
        <v>1</v>
      </c>
      <c r="U22" s="40">
        <v>0</v>
      </c>
      <c r="V22" s="40">
        <v>0</v>
      </c>
      <c r="W22" s="55">
        <f>IF((OR(S22="",S22="DNF",S22="DQ",S22="DNC")),"",(S22+(5*T22)+(U22*10)-(V22*10)))</f>
        <v>34.8</v>
      </c>
      <c r="X22" s="38">
        <v>25.44</v>
      </c>
      <c r="Y22" s="39">
        <v>0</v>
      </c>
      <c r="Z22" s="40">
        <v>0</v>
      </c>
      <c r="AA22" s="40">
        <v>0</v>
      </c>
      <c r="AB22" s="55">
        <f>IF((OR(X22="",X22="DNF",X22="DQ",X22="DNC")),"",(X22+(5*Y22)+(Z22*10)-(AA22*10)))</f>
        <v>25.44</v>
      </c>
      <c r="AC22" s="38">
        <v>25.38</v>
      </c>
      <c r="AD22" s="39">
        <v>1</v>
      </c>
      <c r="AE22" s="40">
        <v>0</v>
      </c>
      <c r="AF22" s="40">
        <v>0</v>
      </c>
      <c r="AG22" s="55">
        <f>IF((OR(AC22="",AC22="DNF",AC22="DQ",AC22="DNC")),"",(AC22+(5*AD22)+(AE22*10)-(AF22*10)))</f>
        <v>30.38</v>
      </c>
      <c r="AH22" s="38">
        <v>32.49</v>
      </c>
      <c r="AI22" s="39">
        <v>0</v>
      </c>
      <c r="AJ22" s="40">
        <v>0</v>
      </c>
      <c r="AK22" s="40">
        <v>0</v>
      </c>
      <c r="AL22" s="62">
        <f>IF((OR(AH22="",AH22="DNF",AH22="DQ",AH22="DNC")),"",(AH22+(5*AI22)+(AJ22*10)-(AK22*10)))</f>
        <v>32.49</v>
      </c>
      <c r="AM22" s="64" t="s">
        <v>45</v>
      </c>
    </row>
    <row r="23" spans="1:39" s="1" customFormat="1" ht="12.75">
      <c r="A23" s="13" t="s">
        <v>61</v>
      </c>
      <c r="B23" s="11"/>
      <c r="C23" s="10"/>
      <c r="D23" s="12"/>
      <c r="E23" s="52">
        <f t="shared" si="0"/>
        <v>41</v>
      </c>
      <c r="F23" s="53">
        <f t="shared" si="1"/>
        <v>3</v>
      </c>
      <c r="G23" s="54">
        <f t="shared" si="2"/>
        <v>6</v>
      </c>
      <c r="H23" s="60">
        <f t="shared" si="9"/>
        <v>272.77</v>
      </c>
      <c r="I23" s="38">
        <v>49.63</v>
      </c>
      <c r="J23" s="39">
        <v>1</v>
      </c>
      <c r="K23" s="40">
        <v>0</v>
      </c>
      <c r="L23" s="40">
        <v>0</v>
      </c>
      <c r="M23" s="55">
        <f>IF((OR(I23="",I23="DNF",I23="DQ",I23="DNC")),"",(I23+(5*J23)+(K23*10)-(L23*10)))</f>
        <v>54.63</v>
      </c>
      <c r="N23" s="38">
        <v>33.46</v>
      </c>
      <c r="O23" s="39">
        <v>3</v>
      </c>
      <c r="P23" s="40">
        <v>0</v>
      </c>
      <c r="Q23" s="40">
        <v>0</v>
      </c>
      <c r="R23" s="55">
        <f>IF((OR(N23="",N23="DNF",N23="DQ",N23="DNC")),"",(N23+(5*O23)+(P23*10)-(Q23*10)))</f>
        <v>48.46</v>
      </c>
      <c r="S23" s="38">
        <v>39.88</v>
      </c>
      <c r="T23" s="39">
        <v>2</v>
      </c>
      <c r="U23" s="40">
        <v>0</v>
      </c>
      <c r="V23" s="40">
        <v>0</v>
      </c>
      <c r="W23" s="55">
        <f>IF((OR(S23="",S23="DNF",S23="DQ",S23="DNC")),"",(S23+(5*T23)+(U23*10)-(V23*10)))</f>
        <v>49.88</v>
      </c>
      <c r="X23" s="38">
        <v>29.03</v>
      </c>
      <c r="Y23" s="39">
        <v>0</v>
      </c>
      <c r="Z23" s="40">
        <v>0</v>
      </c>
      <c r="AA23" s="40">
        <v>0</v>
      </c>
      <c r="AB23" s="55">
        <f>IF((OR(X23="",X23="DNF",X23="DQ",X23="DNC")),"",(X23+(5*Y23)+(Z23*10)-(AA23*10)))</f>
        <v>29.03</v>
      </c>
      <c r="AC23" s="38">
        <v>40.5</v>
      </c>
      <c r="AD23" s="39">
        <v>0</v>
      </c>
      <c r="AE23" s="40">
        <v>0</v>
      </c>
      <c r="AF23" s="40">
        <v>0</v>
      </c>
      <c r="AG23" s="55">
        <f>IF((OR(AC23="",AC23="DNF",AC23="DQ",AC23="DNC")),"",(AC23+(5*AD23)+(AE23*10)-(AF23*10)))</f>
        <v>40.5</v>
      </c>
      <c r="AH23" s="38">
        <v>50.27</v>
      </c>
      <c r="AI23" s="39">
        <v>0</v>
      </c>
      <c r="AJ23" s="40">
        <v>0</v>
      </c>
      <c r="AK23" s="40">
        <v>0</v>
      </c>
      <c r="AL23" s="62">
        <f>IF((OR(AH23="",AH23="DNF",AH23="DQ",AH23="DNC")),"",(AH23+(5*AI23)+(AJ23*10)-(AK23*10)))</f>
        <v>50.27</v>
      </c>
      <c r="AM23" s="64" t="s">
        <v>124</v>
      </c>
    </row>
    <row r="24" spans="1:39" s="1" customFormat="1" ht="12.75">
      <c r="A24" s="13" t="s">
        <v>62</v>
      </c>
      <c r="B24" s="11"/>
      <c r="C24" s="10"/>
      <c r="D24" s="12"/>
      <c r="E24" s="52">
        <f t="shared" si="0"/>
        <v>6</v>
      </c>
      <c r="F24" s="53">
        <f t="shared" si="1"/>
        <v>4</v>
      </c>
      <c r="G24" s="54">
        <f t="shared" si="2"/>
        <v>2</v>
      </c>
      <c r="H24" s="60">
        <f t="shared" si="9"/>
        <v>158.72</v>
      </c>
      <c r="I24" s="38">
        <v>32.16</v>
      </c>
      <c r="J24" s="39">
        <v>0</v>
      </c>
      <c r="K24" s="40">
        <v>0</v>
      </c>
      <c r="L24" s="40">
        <v>0</v>
      </c>
      <c r="M24" s="55">
        <f>IF((OR(I24="",I24="DNF",I24="DQ",I24="DNC")),"",(I24+(5*J24)+(K24*10)-(L24*10)))</f>
        <v>32.16</v>
      </c>
      <c r="N24" s="38">
        <v>22.25</v>
      </c>
      <c r="O24" s="39">
        <v>0</v>
      </c>
      <c r="P24" s="40">
        <v>0</v>
      </c>
      <c r="Q24" s="40">
        <v>0</v>
      </c>
      <c r="R24" s="55">
        <f>IF((OR(N24="",N24="DNF",N24="DQ",N24="DNC")),"",(N24+(5*O24)+(P24*10)-(Q24*10)))</f>
        <v>22.25</v>
      </c>
      <c r="S24" s="38">
        <v>25.82</v>
      </c>
      <c r="T24" s="39">
        <v>0</v>
      </c>
      <c r="U24" s="40">
        <v>0</v>
      </c>
      <c r="V24" s="40">
        <v>0</v>
      </c>
      <c r="W24" s="55">
        <f>IF((OR(S24="",S24="DNF",S24="DQ",S24="DNC")),"",(S24+(5*T24)+(U24*10)-(V24*10)))</f>
        <v>25.82</v>
      </c>
      <c r="X24" s="38">
        <v>21.75</v>
      </c>
      <c r="Y24" s="39">
        <v>1</v>
      </c>
      <c r="Z24" s="40">
        <v>0</v>
      </c>
      <c r="AA24" s="40">
        <v>0</v>
      </c>
      <c r="AB24" s="55">
        <f>IF((OR(X24="",X24="DNF",X24="DQ",X24="DNC")),"",(X24+(5*Y24)+(Z24*10)-(AA24*10)))</f>
        <v>26.75</v>
      </c>
      <c r="AC24" s="38">
        <v>20.39</v>
      </c>
      <c r="AD24" s="39">
        <v>1</v>
      </c>
      <c r="AE24" s="40">
        <v>0</v>
      </c>
      <c r="AF24" s="40">
        <v>0</v>
      </c>
      <c r="AG24" s="55">
        <f>IF((OR(AC24="",AC24="DNF",AC24="DQ",AC24="DNC")),"",(AC24+(5*AD24)+(AE24*10)-(AF24*10)))</f>
        <v>25.39</v>
      </c>
      <c r="AH24" s="38">
        <v>26.35</v>
      </c>
      <c r="AI24" s="39">
        <v>0</v>
      </c>
      <c r="AJ24" s="40">
        <v>0</v>
      </c>
      <c r="AK24" s="40">
        <v>0</v>
      </c>
      <c r="AL24" s="62">
        <f>IF((OR(AH24="",AH24="DNF",AH24="DQ",AH24="DNC")),"",(AH24+(5*AI24)+(AJ24*10)-(AK24*10)))</f>
        <v>26.35</v>
      </c>
      <c r="AM24" s="64" t="s">
        <v>55</v>
      </c>
    </row>
    <row r="25" spans="1:39" s="1" customFormat="1" ht="12.75">
      <c r="A25" s="13" t="s">
        <v>63</v>
      </c>
      <c r="B25" s="11"/>
      <c r="C25" s="10"/>
      <c r="D25" s="12"/>
      <c r="E25" s="52">
        <f t="shared" si="0"/>
        <v>5</v>
      </c>
      <c r="F25" s="53">
        <f t="shared" si="1"/>
        <v>5</v>
      </c>
      <c r="G25" s="54">
        <f t="shared" si="2"/>
        <v>1</v>
      </c>
      <c r="H25" s="60">
        <f t="shared" si="9"/>
        <v>145.5</v>
      </c>
      <c r="I25" s="38">
        <v>27.84</v>
      </c>
      <c r="J25" s="39">
        <v>0</v>
      </c>
      <c r="K25" s="40">
        <v>0</v>
      </c>
      <c r="L25" s="40">
        <v>0</v>
      </c>
      <c r="M25" s="55">
        <f aca="true" t="shared" si="10" ref="M25:M32">IF((OR(I25="",I25="DNF",I25="DQ",I25="DNC")),"",(I25+(5*J25)+(K25*10)-(L25*10)))</f>
        <v>27.84</v>
      </c>
      <c r="N25" s="38">
        <v>20.35</v>
      </c>
      <c r="O25" s="39">
        <v>0</v>
      </c>
      <c r="P25" s="40">
        <v>0</v>
      </c>
      <c r="Q25" s="40">
        <v>0</v>
      </c>
      <c r="R25" s="55">
        <f aca="true" t="shared" si="11" ref="R25:R32">IF((OR(N25="",N25="DNF",N25="DQ",N25="DNC")),"",(N25+(5*O25)+(P25*10)-(Q25*10)))</f>
        <v>20.35</v>
      </c>
      <c r="S25" s="38">
        <v>25.66</v>
      </c>
      <c r="T25" s="39">
        <v>1</v>
      </c>
      <c r="U25" s="40">
        <v>0</v>
      </c>
      <c r="V25" s="40">
        <v>0</v>
      </c>
      <c r="W25" s="55">
        <f aca="true" t="shared" si="12" ref="W25:W32">IF((OR(S25="",S25="DNF",S25="DQ",S25="DNC")),"",(S25+(5*T25)+(U25*10)-(V25*10)))</f>
        <v>30.66</v>
      </c>
      <c r="X25" s="38">
        <v>18.97</v>
      </c>
      <c r="Y25" s="39">
        <v>0</v>
      </c>
      <c r="Z25" s="40">
        <v>0</v>
      </c>
      <c r="AA25" s="40">
        <v>0</v>
      </c>
      <c r="AB25" s="55">
        <f aca="true" t="shared" si="13" ref="AB25:AB32">IF((OR(X25="",X25="DNF",X25="DQ",X25="DNC")),"",(X25+(5*Y25)+(Z25*10)-(AA25*10)))</f>
        <v>18.97</v>
      </c>
      <c r="AC25" s="38">
        <v>20.85</v>
      </c>
      <c r="AD25" s="39">
        <v>0</v>
      </c>
      <c r="AE25" s="40">
        <v>0</v>
      </c>
      <c r="AF25" s="40">
        <v>0</v>
      </c>
      <c r="AG25" s="55">
        <f aca="true" t="shared" si="14" ref="AG25:AG32">IF((OR(AC25="",AC25="DNF",AC25="DQ",AC25="DNC")),"",(AC25+(5*AD25)+(AE25*10)-(AF25*10)))</f>
        <v>20.85</v>
      </c>
      <c r="AH25" s="38">
        <v>26.83</v>
      </c>
      <c r="AI25" s="39">
        <v>0</v>
      </c>
      <c r="AJ25" s="40">
        <v>0</v>
      </c>
      <c r="AK25" s="40">
        <v>0</v>
      </c>
      <c r="AL25" s="62">
        <f aca="true" t="shared" si="15" ref="AL25:AL32">IF((OR(AH25="",AH25="DNF",AH25="DQ",AH25="DNC")),"",(AH25+(5*AI25)+(AJ25*10)-(AK25*10)))</f>
        <v>26.83</v>
      </c>
      <c r="AM25" s="64" t="s">
        <v>45</v>
      </c>
    </row>
    <row r="26" spans="1:39" s="1" customFormat="1" ht="12.75">
      <c r="A26" s="13" t="s">
        <v>64</v>
      </c>
      <c r="B26" s="11"/>
      <c r="C26" s="10"/>
      <c r="D26" s="12"/>
      <c r="E26" s="52">
        <f t="shared" si="0"/>
        <v>64</v>
      </c>
      <c r="F26" s="53">
        <f t="shared" si="1"/>
        <v>0</v>
      </c>
      <c r="G26" s="54">
        <f t="shared" si="2"/>
        <v>21</v>
      </c>
      <c r="H26" s="60">
        <f t="shared" si="9"/>
        <v>532.52</v>
      </c>
      <c r="I26" s="38">
        <v>77.96</v>
      </c>
      <c r="J26" s="39">
        <v>3</v>
      </c>
      <c r="K26" s="40">
        <v>1</v>
      </c>
      <c r="L26" s="40">
        <v>0</v>
      </c>
      <c r="M26" s="55">
        <f t="shared" si="10"/>
        <v>102.96</v>
      </c>
      <c r="N26" s="38">
        <v>60.17</v>
      </c>
      <c r="O26" s="39">
        <v>3</v>
      </c>
      <c r="P26" s="40">
        <v>0</v>
      </c>
      <c r="Q26" s="40">
        <v>0</v>
      </c>
      <c r="R26" s="55">
        <f t="shared" si="11"/>
        <v>75.17</v>
      </c>
      <c r="S26" s="38">
        <v>61.36</v>
      </c>
      <c r="T26" s="39">
        <v>8</v>
      </c>
      <c r="U26" s="40">
        <v>0</v>
      </c>
      <c r="V26" s="40">
        <v>0</v>
      </c>
      <c r="W26" s="55">
        <f t="shared" si="12"/>
        <v>101.36</v>
      </c>
      <c r="X26" s="38">
        <v>56.01</v>
      </c>
      <c r="Y26" s="39">
        <v>2</v>
      </c>
      <c r="Z26" s="40">
        <v>0</v>
      </c>
      <c r="AA26" s="40">
        <v>0</v>
      </c>
      <c r="AB26" s="55">
        <f t="shared" si="13"/>
        <v>66.00999999999999</v>
      </c>
      <c r="AC26" s="38">
        <v>76.44</v>
      </c>
      <c r="AD26" s="39">
        <v>3</v>
      </c>
      <c r="AE26" s="40">
        <v>0</v>
      </c>
      <c r="AF26" s="40">
        <v>0</v>
      </c>
      <c r="AG26" s="55">
        <f t="shared" si="14"/>
        <v>91.44</v>
      </c>
      <c r="AH26" s="38">
        <v>85.58</v>
      </c>
      <c r="AI26" s="39">
        <v>2</v>
      </c>
      <c r="AJ26" s="40">
        <v>0</v>
      </c>
      <c r="AK26" s="40">
        <v>0</v>
      </c>
      <c r="AL26" s="62">
        <f t="shared" si="15"/>
        <v>95.58</v>
      </c>
      <c r="AM26" s="64" t="s">
        <v>73</v>
      </c>
    </row>
    <row r="27" spans="1:39" s="1" customFormat="1" ht="12.75">
      <c r="A27" s="13" t="s">
        <v>65</v>
      </c>
      <c r="B27" s="11"/>
      <c r="C27" s="10"/>
      <c r="D27" s="12"/>
      <c r="E27" s="52">
        <f t="shared" si="0"/>
        <v>26</v>
      </c>
      <c r="F27" s="53">
        <f t="shared" si="1"/>
        <v>2</v>
      </c>
      <c r="G27" s="54">
        <f t="shared" si="2"/>
        <v>6</v>
      </c>
      <c r="H27" s="60">
        <f t="shared" si="9"/>
        <v>223.61</v>
      </c>
      <c r="I27" s="38">
        <v>40.66</v>
      </c>
      <c r="J27" s="39">
        <v>2</v>
      </c>
      <c r="K27" s="40">
        <v>0</v>
      </c>
      <c r="L27" s="40">
        <v>0</v>
      </c>
      <c r="M27" s="55">
        <f t="shared" si="10"/>
        <v>50.66</v>
      </c>
      <c r="N27" s="38">
        <v>27.04</v>
      </c>
      <c r="O27" s="39">
        <v>0</v>
      </c>
      <c r="P27" s="40">
        <v>0</v>
      </c>
      <c r="Q27" s="40">
        <v>0</v>
      </c>
      <c r="R27" s="55">
        <f t="shared" si="11"/>
        <v>27.04</v>
      </c>
      <c r="S27" s="38">
        <v>29.21</v>
      </c>
      <c r="T27" s="39">
        <v>2</v>
      </c>
      <c r="U27" s="40">
        <v>0</v>
      </c>
      <c r="V27" s="40">
        <v>0</v>
      </c>
      <c r="W27" s="55">
        <f t="shared" si="12"/>
        <v>39.21</v>
      </c>
      <c r="X27" s="38">
        <v>27.77</v>
      </c>
      <c r="Y27" s="39">
        <v>1</v>
      </c>
      <c r="Z27" s="40">
        <v>0</v>
      </c>
      <c r="AA27" s="40">
        <v>0</v>
      </c>
      <c r="AB27" s="55">
        <f t="shared" si="13"/>
        <v>32.769999999999996</v>
      </c>
      <c r="AC27" s="38">
        <v>26.19</v>
      </c>
      <c r="AD27" s="39">
        <v>0</v>
      </c>
      <c r="AE27" s="40">
        <v>0</v>
      </c>
      <c r="AF27" s="40">
        <v>0</v>
      </c>
      <c r="AG27" s="55">
        <f t="shared" si="14"/>
        <v>26.19</v>
      </c>
      <c r="AH27" s="38">
        <v>32.74</v>
      </c>
      <c r="AI27" s="39">
        <v>1</v>
      </c>
      <c r="AJ27" s="40">
        <v>1</v>
      </c>
      <c r="AK27" s="40">
        <v>0</v>
      </c>
      <c r="AL27" s="62">
        <f t="shared" si="15"/>
        <v>47.74</v>
      </c>
      <c r="AM27" s="64" t="s">
        <v>44</v>
      </c>
    </row>
    <row r="28" spans="1:39" s="1" customFormat="1" ht="12.75">
      <c r="A28" s="13" t="s">
        <v>66</v>
      </c>
      <c r="B28" s="11"/>
      <c r="C28" s="10"/>
      <c r="D28" s="12"/>
      <c r="E28" s="52">
        <f t="shared" si="0"/>
        <v>54</v>
      </c>
      <c r="F28" s="53">
        <f t="shared" si="1"/>
        <v>3</v>
      </c>
      <c r="G28" s="54">
        <f t="shared" si="2"/>
        <v>5</v>
      </c>
      <c r="H28" s="60">
        <f t="shared" si="9"/>
        <v>369.75</v>
      </c>
      <c r="I28" s="38">
        <v>60.67</v>
      </c>
      <c r="J28" s="39">
        <v>0</v>
      </c>
      <c r="K28" s="40">
        <v>0</v>
      </c>
      <c r="L28" s="40">
        <v>0</v>
      </c>
      <c r="M28" s="55">
        <f t="shared" si="10"/>
        <v>60.67</v>
      </c>
      <c r="N28" s="38">
        <v>52.57</v>
      </c>
      <c r="O28" s="39">
        <v>1</v>
      </c>
      <c r="P28" s="40">
        <v>0</v>
      </c>
      <c r="Q28" s="40">
        <v>0</v>
      </c>
      <c r="R28" s="55">
        <f t="shared" si="11"/>
        <v>57.57</v>
      </c>
      <c r="S28" s="38">
        <v>48.16</v>
      </c>
      <c r="T28" s="39">
        <v>2</v>
      </c>
      <c r="U28" s="40">
        <v>0</v>
      </c>
      <c r="V28" s="40">
        <v>0</v>
      </c>
      <c r="W28" s="55">
        <f t="shared" si="12"/>
        <v>58.16</v>
      </c>
      <c r="X28" s="38">
        <v>67.65</v>
      </c>
      <c r="Y28" s="39">
        <v>2</v>
      </c>
      <c r="Z28" s="40">
        <v>0</v>
      </c>
      <c r="AA28" s="40">
        <v>0</v>
      </c>
      <c r="AB28" s="55">
        <f t="shared" si="13"/>
        <v>77.65</v>
      </c>
      <c r="AC28" s="38">
        <v>52.86</v>
      </c>
      <c r="AD28" s="39">
        <v>0</v>
      </c>
      <c r="AE28" s="40">
        <v>0</v>
      </c>
      <c r="AF28" s="40">
        <v>0</v>
      </c>
      <c r="AG28" s="55">
        <f t="shared" si="14"/>
        <v>52.86</v>
      </c>
      <c r="AH28" s="38">
        <v>62.84</v>
      </c>
      <c r="AI28" s="39">
        <v>0</v>
      </c>
      <c r="AJ28" s="40">
        <v>0</v>
      </c>
      <c r="AK28" s="40">
        <v>0</v>
      </c>
      <c r="AL28" s="62">
        <f t="shared" si="15"/>
        <v>62.84</v>
      </c>
      <c r="AM28" s="64" t="s">
        <v>74</v>
      </c>
    </row>
    <row r="29" spans="1:39" s="1" customFormat="1" ht="12.75">
      <c r="A29" s="13" t="s">
        <v>67</v>
      </c>
      <c r="B29" s="11"/>
      <c r="C29" s="10"/>
      <c r="D29" s="12"/>
      <c r="E29" s="52">
        <f t="shared" si="0"/>
        <v>42</v>
      </c>
      <c r="F29" s="53">
        <f t="shared" si="1"/>
        <v>3</v>
      </c>
      <c r="G29" s="54">
        <f t="shared" si="2"/>
        <v>5</v>
      </c>
      <c r="H29" s="60">
        <f t="shared" si="9"/>
        <v>275.12</v>
      </c>
      <c r="I29" s="38">
        <v>43.75</v>
      </c>
      <c r="J29" s="39">
        <v>1</v>
      </c>
      <c r="K29" s="40">
        <v>0</v>
      </c>
      <c r="L29" s="40">
        <v>0</v>
      </c>
      <c r="M29" s="55">
        <f t="shared" si="10"/>
        <v>48.75</v>
      </c>
      <c r="N29" s="38">
        <v>39.24</v>
      </c>
      <c r="O29" s="39">
        <v>0</v>
      </c>
      <c r="P29" s="40">
        <v>0</v>
      </c>
      <c r="Q29" s="40">
        <v>0</v>
      </c>
      <c r="R29" s="55">
        <f t="shared" si="11"/>
        <v>39.24</v>
      </c>
      <c r="S29" s="38">
        <v>42.51</v>
      </c>
      <c r="T29" s="39">
        <v>0</v>
      </c>
      <c r="U29" s="40">
        <v>0</v>
      </c>
      <c r="V29" s="40">
        <v>0</v>
      </c>
      <c r="W29" s="55">
        <f t="shared" si="12"/>
        <v>42.51</v>
      </c>
      <c r="X29" s="38">
        <v>31.84</v>
      </c>
      <c r="Y29" s="39">
        <v>1</v>
      </c>
      <c r="Z29" s="40">
        <v>0</v>
      </c>
      <c r="AA29" s="40">
        <v>0</v>
      </c>
      <c r="AB29" s="55">
        <f t="shared" si="13"/>
        <v>36.84</v>
      </c>
      <c r="AC29" s="38">
        <v>40.91</v>
      </c>
      <c r="AD29" s="39">
        <v>0</v>
      </c>
      <c r="AE29" s="40">
        <v>0</v>
      </c>
      <c r="AF29" s="40">
        <v>0</v>
      </c>
      <c r="AG29" s="55">
        <f t="shared" si="14"/>
        <v>40.91</v>
      </c>
      <c r="AH29" s="38">
        <v>51.87</v>
      </c>
      <c r="AI29" s="39">
        <v>3</v>
      </c>
      <c r="AJ29" s="40">
        <v>0</v>
      </c>
      <c r="AK29" s="40">
        <v>0</v>
      </c>
      <c r="AL29" s="62">
        <f t="shared" si="15"/>
        <v>66.87</v>
      </c>
      <c r="AM29" s="64" t="s">
        <v>75</v>
      </c>
    </row>
    <row r="30" spans="1:39" s="1" customFormat="1" ht="12.75">
      <c r="A30" s="13" t="s">
        <v>68</v>
      </c>
      <c r="B30" s="11"/>
      <c r="C30" s="10"/>
      <c r="D30" s="12"/>
      <c r="E30" s="52">
        <f t="shared" si="0"/>
        <v>33</v>
      </c>
      <c r="F30" s="53">
        <f t="shared" si="1"/>
        <v>1</v>
      </c>
      <c r="G30" s="54">
        <f t="shared" si="2"/>
        <v>5</v>
      </c>
      <c r="H30" s="60">
        <f t="shared" si="9"/>
        <v>252.77</v>
      </c>
      <c r="I30" s="38">
        <v>45.48</v>
      </c>
      <c r="J30" s="39">
        <v>1</v>
      </c>
      <c r="K30" s="40">
        <v>1</v>
      </c>
      <c r="L30" s="40">
        <v>0</v>
      </c>
      <c r="M30" s="55">
        <f t="shared" si="10"/>
        <v>60.48</v>
      </c>
      <c r="N30" s="38">
        <v>31.82</v>
      </c>
      <c r="O30" s="39">
        <v>1</v>
      </c>
      <c r="P30" s="40">
        <v>0</v>
      </c>
      <c r="Q30" s="40">
        <v>0</v>
      </c>
      <c r="R30" s="55">
        <f t="shared" si="11"/>
        <v>36.82</v>
      </c>
      <c r="S30" s="38">
        <v>33.71</v>
      </c>
      <c r="T30" s="39">
        <v>1</v>
      </c>
      <c r="U30" s="40">
        <v>0</v>
      </c>
      <c r="V30" s="40">
        <v>0</v>
      </c>
      <c r="W30" s="55">
        <f t="shared" si="12"/>
        <v>38.71</v>
      </c>
      <c r="X30" s="38">
        <v>27.15</v>
      </c>
      <c r="Y30" s="39">
        <v>1</v>
      </c>
      <c r="Z30" s="40">
        <v>0</v>
      </c>
      <c r="AA30" s="40">
        <v>0</v>
      </c>
      <c r="AB30" s="55">
        <f t="shared" si="13"/>
        <v>32.15</v>
      </c>
      <c r="AC30" s="38">
        <v>29.4</v>
      </c>
      <c r="AD30" s="39">
        <v>0</v>
      </c>
      <c r="AE30" s="40">
        <v>0</v>
      </c>
      <c r="AF30" s="40">
        <v>0</v>
      </c>
      <c r="AG30" s="55">
        <f t="shared" si="14"/>
        <v>29.4</v>
      </c>
      <c r="AH30" s="38">
        <v>50.21</v>
      </c>
      <c r="AI30" s="39">
        <v>1</v>
      </c>
      <c r="AJ30" s="40">
        <v>0</v>
      </c>
      <c r="AK30" s="40">
        <v>0</v>
      </c>
      <c r="AL30" s="62">
        <f t="shared" si="15"/>
        <v>55.21</v>
      </c>
      <c r="AM30" s="64" t="s">
        <v>76</v>
      </c>
    </row>
    <row r="31" spans="1:39" s="1" customFormat="1" ht="12.75">
      <c r="A31" s="13" t="s">
        <v>69</v>
      </c>
      <c r="B31" s="11"/>
      <c r="C31" s="10"/>
      <c r="D31" s="12"/>
      <c r="E31" s="52">
        <f t="shared" si="0"/>
        <v>12</v>
      </c>
      <c r="F31" s="53">
        <f t="shared" si="1"/>
        <v>3</v>
      </c>
      <c r="G31" s="54">
        <f t="shared" si="2"/>
        <v>6</v>
      </c>
      <c r="H31" s="60">
        <f t="shared" si="9"/>
        <v>189.58</v>
      </c>
      <c r="I31" s="38">
        <v>34.19</v>
      </c>
      <c r="J31" s="39">
        <v>0</v>
      </c>
      <c r="K31" s="40">
        <v>0</v>
      </c>
      <c r="L31" s="40">
        <v>0</v>
      </c>
      <c r="M31" s="55">
        <f t="shared" si="10"/>
        <v>34.19</v>
      </c>
      <c r="N31" s="38">
        <v>25.14</v>
      </c>
      <c r="O31" s="39">
        <v>0</v>
      </c>
      <c r="P31" s="40">
        <v>0</v>
      </c>
      <c r="Q31" s="40">
        <v>0</v>
      </c>
      <c r="R31" s="55">
        <f t="shared" si="11"/>
        <v>25.14</v>
      </c>
      <c r="S31" s="38">
        <v>24.96</v>
      </c>
      <c r="T31" s="39">
        <v>1</v>
      </c>
      <c r="U31" s="40">
        <v>0</v>
      </c>
      <c r="V31" s="40">
        <v>0</v>
      </c>
      <c r="W31" s="55">
        <f t="shared" si="12"/>
        <v>29.96</v>
      </c>
      <c r="X31" s="38">
        <v>22.7</v>
      </c>
      <c r="Y31" s="39">
        <v>2</v>
      </c>
      <c r="Z31" s="40">
        <v>0</v>
      </c>
      <c r="AA31" s="40">
        <v>0</v>
      </c>
      <c r="AB31" s="55">
        <f t="shared" si="13"/>
        <v>32.7</v>
      </c>
      <c r="AC31" s="38">
        <v>23.38</v>
      </c>
      <c r="AD31" s="39">
        <v>0</v>
      </c>
      <c r="AE31" s="40">
        <v>0</v>
      </c>
      <c r="AF31" s="40">
        <v>0</v>
      </c>
      <c r="AG31" s="55">
        <f t="shared" si="14"/>
        <v>23.38</v>
      </c>
      <c r="AH31" s="38">
        <v>29.21</v>
      </c>
      <c r="AI31" s="39">
        <v>3</v>
      </c>
      <c r="AJ31" s="40">
        <v>0</v>
      </c>
      <c r="AK31" s="40">
        <v>0</v>
      </c>
      <c r="AL31" s="62">
        <f t="shared" si="15"/>
        <v>44.21</v>
      </c>
      <c r="AM31" s="64" t="s">
        <v>76</v>
      </c>
    </row>
    <row r="32" spans="1:39" s="1" customFormat="1" ht="12.75">
      <c r="A32" s="94" t="s">
        <v>106</v>
      </c>
      <c r="B32" s="11"/>
      <c r="C32" s="10"/>
      <c r="D32" s="12"/>
      <c r="E32" s="52">
        <f t="shared" si="0"/>
        <v>22</v>
      </c>
      <c r="F32" s="53">
        <f aca="true" t="shared" si="16" ref="F32:F52">IF(J32=0,1,0)+IF(O32=0,1,0)+IF(T32=0,1,0)+IF(Y32=0,1,0)+IF(AD32=0,1,0)+IF(AI32=0,1,0)</f>
        <v>4</v>
      </c>
      <c r="G32" s="54">
        <f aca="true" t="shared" si="17" ref="G32:G52">J32+O32+T32+Y32+AD32+AI32</f>
        <v>4</v>
      </c>
      <c r="H32" s="60">
        <f aca="true" t="shared" si="18" ref="H32:H52">M32+R32+W32+AB32+AG32+AL32</f>
        <v>211.03999999999996</v>
      </c>
      <c r="I32" s="38">
        <v>37.67</v>
      </c>
      <c r="J32" s="39">
        <v>1</v>
      </c>
      <c r="K32" s="40">
        <v>0</v>
      </c>
      <c r="L32" s="40">
        <v>0</v>
      </c>
      <c r="M32" s="55">
        <f t="shared" si="10"/>
        <v>42.67</v>
      </c>
      <c r="N32" s="38">
        <v>26.02</v>
      </c>
      <c r="O32" s="39">
        <v>0</v>
      </c>
      <c r="P32" s="40">
        <v>0</v>
      </c>
      <c r="Q32" s="40">
        <v>0</v>
      </c>
      <c r="R32" s="55">
        <f t="shared" si="11"/>
        <v>26.02</v>
      </c>
      <c r="S32" s="38">
        <v>36.38</v>
      </c>
      <c r="T32" s="39">
        <v>3</v>
      </c>
      <c r="U32" s="40">
        <v>0</v>
      </c>
      <c r="V32" s="40">
        <v>0</v>
      </c>
      <c r="W32" s="55">
        <f t="shared" si="12"/>
        <v>51.38</v>
      </c>
      <c r="X32" s="38">
        <v>27.76</v>
      </c>
      <c r="Y32" s="39">
        <v>0</v>
      </c>
      <c r="Z32" s="40">
        <v>0</v>
      </c>
      <c r="AA32" s="40">
        <v>0</v>
      </c>
      <c r="AB32" s="55">
        <f t="shared" si="13"/>
        <v>27.76</v>
      </c>
      <c r="AC32" s="38">
        <v>27.01</v>
      </c>
      <c r="AD32" s="39">
        <v>0</v>
      </c>
      <c r="AE32" s="40">
        <v>0</v>
      </c>
      <c r="AF32" s="40">
        <v>0</v>
      </c>
      <c r="AG32" s="55">
        <f t="shared" si="14"/>
        <v>27.01</v>
      </c>
      <c r="AH32" s="38">
        <v>36.2</v>
      </c>
      <c r="AI32" s="39">
        <v>0</v>
      </c>
      <c r="AJ32" s="40">
        <v>0</v>
      </c>
      <c r="AK32" s="40">
        <v>0</v>
      </c>
      <c r="AL32" s="62">
        <f t="shared" si="15"/>
        <v>36.2</v>
      </c>
      <c r="AM32" s="64" t="s">
        <v>47</v>
      </c>
    </row>
    <row r="33" spans="1:39" s="1" customFormat="1" ht="12.75">
      <c r="A33" s="13" t="s">
        <v>108</v>
      </c>
      <c r="B33" s="11"/>
      <c r="C33" s="10"/>
      <c r="D33" s="12"/>
      <c r="E33" s="52">
        <f t="shared" si="0"/>
        <v>53</v>
      </c>
      <c r="F33" s="53">
        <f t="shared" si="16"/>
        <v>1</v>
      </c>
      <c r="G33" s="54">
        <f t="shared" si="17"/>
        <v>10</v>
      </c>
      <c r="H33" s="60">
        <f t="shared" si="18"/>
        <v>367.01</v>
      </c>
      <c r="I33" s="38">
        <v>57.29</v>
      </c>
      <c r="J33" s="39">
        <v>3</v>
      </c>
      <c r="K33" s="40">
        <v>0</v>
      </c>
      <c r="L33" s="40">
        <v>0</v>
      </c>
      <c r="M33" s="55">
        <f>IF((OR(I33="",I33="DNF",I33="DQ",I33="DNC")),"",(I33+(5*J33)+(K33*10)-(L33*10)))</f>
        <v>72.28999999999999</v>
      </c>
      <c r="N33" s="38">
        <v>64.68</v>
      </c>
      <c r="O33" s="39">
        <v>2</v>
      </c>
      <c r="P33" s="40">
        <v>0</v>
      </c>
      <c r="Q33" s="40">
        <v>0</v>
      </c>
      <c r="R33" s="55">
        <f>IF((OR(N33="",N33="DNF",N33="DQ",N33="DNC")),"",(N33+(5*O33)+(P33*10)-(Q33*10)))</f>
        <v>74.68</v>
      </c>
      <c r="S33" s="38">
        <v>42.23</v>
      </c>
      <c r="T33" s="39">
        <v>2</v>
      </c>
      <c r="U33" s="40">
        <v>0</v>
      </c>
      <c r="V33" s="40">
        <v>0</v>
      </c>
      <c r="W33" s="55">
        <f>IF((OR(S33="",S33="DNF",S33="DQ",S33="DNC")),"",(S33+(5*T33)+(U33*10)-(V33*10)))</f>
        <v>52.23</v>
      </c>
      <c r="X33" s="38">
        <v>36.71</v>
      </c>
      <c r="Y33" s="39">
        <v>0</v>
      </c>
      <c r="Z33" s="40">
        <v>0</v>
      </c>
      <c r="AA33" s="40">
        <v>0</v>
      </c>
      <c r="AB33" s="55">
        <f>IF((OR(X33="",X33="DNF",X33="DQ",X33="DNC")),"",(X33+(5*Y33)+(Z33*10)-(AA33*10)))</f>
        <v>36.71</v>
      </c>
      <c r="AC33" s="38">
        <v>52.72</v>
      </c>
      <c r="AD33" s="39">
        <v>1</v>
      </c>
      <c r="AE33" s="40">
        <v>0</v>
      </c>
      <c r="AF33" s="40">
        <v>0</v>
      </c>
      <c r="AG33" s="55">
        <f>IF((OR(AC33="",AC33="DNF",AC33="DQ",AC33="DNC")),"",(AC33+(5*AD33)+(AE33*10)-(AF33*10)))</f>
        <v>57.72</v>
      </c>
      <c r="AH33" s="38">
        <v>63.38</v>
      </c>
      <c r="AI33" s="39">
        <v>2</v>
      </c>
      <c r="AJ33" s="40">
        <v>0</v>
      </c>
      <c r="AK33" s="40">
        <v>0</v>
      </c>
      <c r="AL33" s="62">
        <f>IF((OR(AH33="",AH33="DNF",AH33="DQ",AH33="DNC")),"",(AH33+(5*AI33)+(AJ33*10)-(AK33*10)))</f>
        <v>73.38</v>
      </c>
      <c r="AM33" s="64" t="s">
        <v>47</v>
      </c>
    </row>
    <row r="34" spans="1:39" s="1" customFormat="1" ht="12.75">
      <c r="A34" s="13" t="s">
        <v>109</v>
      </c>
      <c r="B34" s="11"/>
      <c r="C34" s="10"/>
      <c r="D34" s="12"/>
      <c r="E34" s="52">
        <f t="shared" si="0"/>
        <v>27</v>
      </c>
      <c r="F34" s="53">
        <f t="shared" si="16"/>
        <v>4</v>
      </c>
      <c r="G34" s="54">
        <f t="shared" si="17"/>
        <v>2</v>
      </c>
      <c r="H34" s="60">
        <f t="shared" si="18"/>
        <v>227.76</v>
      </c>
      <c r="I34" s="38">
        <v>44.4</v>
      </c>
      <c r="J34" s="39">
        <v>0</v>
      </c>
      <c r="K34" s="40">
        <v>0</v>
      </c>
      <c r="L34" s="40">
        <v>0</v>
      </c>
      <c r="M34" s="55">
        <f>IF((OR(I34="",I34="DNF",I34="DQ",I34="DNC")),"",(I34+(5*J34)+(K34*10)-(L34*10)))</f>
        <v>44.4</v>
      </c>
      <c r="N34" s="38">
        <v>33.17</v>
      </c>
      <c r="O34" s="39">
        <v>0</v>
      </c>
      <c r="P34" s="40">
        <v>0</v>
      </c>
      <c r="Q34" s="40">
        <v>0</v>
      </c>
      <c r="R34" s="55">
        <f>IF((OR(N34="",N34="DNF",N34="DQ",N34="DNC")),"",(N34+(5*O34)+(P34*10)-(Q34*10)))</f>
        <v>33.17</v>
      </c>
      <c r="S34" s="38">
        <v>33.04</v>
      </c>
      <c r="T34" s="39">
        <v>1</v>
      </c>
      <c r="U34" s="40">
        <v>0</v>
      </c>
      <c r="V34" s="40">
        <v>0</v>
      </c>
      <c r="W34" s="55">
        <f>IF((OR(S34="",S34="DNF",S34="DQ",S34="DNC")),"",(S34+(5*T34)+(U34*10)-(V34*10)))</f>
        <v>38.04</v>
      </c>
      <c r="X34" s="38">
        <v>28.72</v>
      </c>
      <c r="Y34" s="39">
        <v>0</v>
      </c>
      <c r="Z34" s="40">
        <v>0</v>
      </c>
      <c r="AA34" s="40">
        <v>0</v>
      </c>
      <c r="AB34" s="55">
        <f>IF((OR(X34="",X34="DNF",X34="DQ",X34="DNC")),"",(X34+(5*Y34)+(Z34*10)-(AA34*10)))</f>
        <v>28.72</v>
      </c>
      <c r="AC34" s="38">
        <v>35.61</v>
      </c>
      <c r="AD34" s="39">
        <v>0</v>
      </c>
      <c r="AE34" s="40">
        <v>0</v>
      </c>
      <c r="AF34" s="40">
        <v>0</v>
      </c>
      <c r="AG34" s="55">
        <f>IF((OR(AC34="",AC34="DNF",AC34="DQ",AC34="DNC")),"",(AC34+(5*AD34)+(AE34*10)-(AF34*10)))</f>
        <v>35.61</v>
      </c>
      <c r="AH34" s="38">
        <v>42.82</v>
      </c>
      <c r="AI34" s="39">
        <v>1</v>
      </c>
      <c r="AJ34" s="40">
        <v>0</v>
      </c>
      <c r="AK34" s="40">
        <v>0</v>
      </c>
      <c r="AL34" s="62">
        <f>IF((OR(AH34="",AH34="DNF",AH34="DQ",AH34="DNC")),"",(AH34+(5*AI34)+(AJ34*10)-(AK34*10)))</f>
        <v>47.82</v>
      </c>
      <c r="AM34" s="64" t="s">
        <v>45</v>
      </c>
    </row>
    <row r="35" spans="1:39" s="1" customFormat="1" ht="12.75">
      <c r="A35" s="13" t="s">
        <v>122</v>
      </c>
      <c r="B35" s="11"/>
      <c r="C35" s="10"/>
      <c r="D35" s="12"/>
      <c r="E35" s="52">
        <f t="shared" si="0"/>
        <v>19</v>
      </c>
      <c r="F35" s="53">
        <f t="shared" si="16"/>
        <v>2</v>
      </c>
      <c r="G35" s="54">
        <f t="shared" si="17"/>
        <v>8</v>
      </c>
      <c r="H35" s="60">
        <f t="shared" si="18"/>
        <v>205.27999999999997</v>
      </c>
      <c r="I35" s="38">
        <v>33.69</v>
      </c>
      <c r="J35" s="39">
        <v>1</v>
      </c>
      <c r="K35" s="40">
        <v>0</v>
      </c>
      <c r="L35" s="40">
        <v>0</v>
      </c>
      <c r="M35" s="55">
        <f>IF((OR(I35="",I35="DNF",I35="DQ",I35="DNC")),"",(I35+(5*J35)+(K35*10)-(L35*10)))</f>
        <v>38.69</v>
      </c>
      <c r="N35" s="38">
        <v>25.16</v>
      </c>
      <c r="O35" s="39">
        <v>0</v>
      </c>
      <c r="P35" s="40">
        <v>0</v>
      </c>
      <c r="Q35" s="40">
        <v>0</v>
      </c>
      <c r="R35" s="55">
        <f>IF((OR(N35="",N35="DNF",N35="DQ",N35="DNC")),"",(N35+(5*O35)+(P35*10)-(Q35*10)))</f>
        <v>25.16</v>
      </c>
      <c r="S35" s="38">
        <v>23.91</v>
      </c>
      <c r="T35" s="39">
        <v>0</v>
      </c>
      <c r="U35" s="40">
        <v>0</v>
      </c>
      <c r="V35" s="40">
        <v>0</v>
      </c>
      <c r="W35" s="55">
        <f>IF((OR(S35="",S35="DNF",S35="DQ",S35="DNC")),"",(S35+(5*T35)+(U35*10)-(V35*10)))</f>
        <v>23.91</v>
      </c>
      <c r="X35" s="38">
        <v>23.8</v>
      </c>
      <c r="Y35" s="39">
        <v>3</v>
      </c>
      <c r="Z35" s="40">
        <v>0</v>
      </c>
      <c r="AA35" s="40">
        <v>0</v>
      </c>
      <c r="AB35" s="55">
        <f>IF((OR(X35="",X35="DNF",X35="DQ",X35="DNC")),"",(X35+(5*Y35)+(Z35*10)-(AA35*10)))</f>
        <v>38.8</v>
      </c>
      <c r="AC35" s="38">
        <v>26.83</v>
      </c>
      <c r="AD35" s="39">
        <v>1</v>
      </c>
      <c r="AE35" s="40">
        <v>0</v>
      </c>
      <c r="AF35" s="40">
        <v>0</v>
      </c>
      <c r="AG35" s="55">
        <f>IF((OR(AC35="",AC35="DNF",AC35="DQ",AC35="DNC")),"",(AC35+(5*AD35)+(AE35*10)-(AF35*10)))</f>
        <v>31.83</v>
      </c>
      <c r="AH35" s="38">
        <v>31.89</v>
      </c>
      <c r="AI35" s="39">
        <v>3</v>
      </c>
      <c r="AJ35" s="40">
        <v>0</v>
      </c>
      <c r="AK35" s="40">
        <v>0</v>
      </c>
      <c r="AL35" s="62">
        <f>IF((OR(AH35="",AH35="DNF",AH35="DQ",AH35="DNC")),"",(AH35+(5*AI35)+(AJ35*10)-(AK35*10)))</f>
        <v>46.89</v>
      </c>
      <c r="AM35" s="64" t="s">
        <v>123</v>
      </c>
    </row>
    <row r="36" spans="1:39" s="1" customFormat="1" ht="12.75">
      <c r="A36" s="13" t="s">
        <v>77</v>
      </c>
      <c r="B36" s="11"/>
      <c r="C36" s="10"/>
      <c r="D36" s="12"/>
      <c r="E36" s="52">
        <f aca="true" t="shared" si="19" ref="E36:E70">RANK(H36,H$3:H$71,1)</f>
        <v>18</v>
      </c>
      <c r="F36" s="53">
        <f t="shared" si="16"/>
        <v>1</v>
      </c>
      <c r="G36" s="54">
        <f t="shared" si="17"/>
        <v>8</v>
      </c>
      <c r="H36" s="60">
        <f t="shared" si="18"/>
        <v>205.09</v>
      </c>
      <c r="I36" s="38">
        <v>30.14</v>
      </c>
      <c r="J36" s="39">
        <v>0</v>
      </c>
      <c r="K36" s="40">
        <v>0</v>
      </c>
      <c r="L36" s="40">
        <v>0</v>
      </c>
      <c r="M36" s="55">
        <f>IF((OR(I36="",I36="DNF",I36="DQ",I36="DNC")),"",(I36+(5*J36)+(K36*10)-(L36*10)))</f>
        <v>30.14</v>
      </c>
      <c r="N36" s="38">
        <v>24.88</v>
      </c>
      <c r="O36" s="39">
        <v>2</v>
      </c>
      <c r="P36" s="40">
        <v>0</v>
      </c>
      <c r="Q36" s="40">
        <v>0</v>
      </c>
      <c r="R36" s="55">
        <f>IF((OR(N36="",N36="DNF",N36="DQ",N36="DNC")),"",(N36+(5*O36)+(P36*10)-(Q36*10)))</f>
        <v>34.879999999999995</v>
      </c>
      <c r="S36" s="38">
        <v>27.29</v>
      </c>
      <c r="T36" s="39">
        <v>2</v>
      </c>
      <c r="U36" s="40">
        <v>0</v>
      </c>
      <c r="V36" s="40">
        <v>0</v>
      </c>
      <c r="W36" s="55">
        <f>IF((OR(S36="",S36="DNF",S36="DQ",S36="DNC")),"",(S36+(5*T36)+(U36*10)-(V36*10)))</f>
        <v>37.29</v>
      </c>
      <c r="X36" s="38">
        <v>24.16</v>
      </c>
      <c r="Y36" s="39">
        <v>1</v>
      </c>
      <c r="Z36" s="40">
        <v>0</v>
      </c>
      <c r="AA36" s="40">
        <v>0</v>
      </c>
      <c r="AB36" s="55">
        <f>IF((OR(X36="",X36="DNF",X36="DQ",X36="DNC")),"",(X36+(5*Y36)+(Z36*10)-(AA36*10)))</f>
        <v>29.16</v>
      </c>
      <c r="AC36" s="38">
        <v>24.5</v>
      </c>
      <c r="AD36" s="39">
        <v>1</v>
      </c>
      <c r="AE36" s="40">
        <v>0</v>
      </c>
      <c r="AF36" s="40">
        <v>0</v>
      </c>
      <c r="AG36" s="55">
        <f>IF((OR(AC36="",AC36="DNF",AC36="DQ",AC36="DNC")),"",(AC36+(5*AD36)+(AE36*10)-(AF36*10)))</f>
        <v>29.5</v>
      </c>
      <c r="AH36" s="38">
        <v>34.12</v>
      </c>
      <c r="AI36" s="39">
        <v>2</v>
      </c>
      <c r="AJ36" s="40">
        <v>0</v>
      </c>
      <c r="AK36" s="40">
        <v>0</v>
      </c>
      <c r="AL36" s="62">
        <f>IF((OR(AH36="",AH36="DNF",AH36="DQ",AH36="DNC")),"",(AH36+(5*AI36)+(AJ36*10)-(AK36*10)))</f>
        <v>44.12</v>
      </c>
      <c r="AM36" s="64" t="s">
        <v>89</v>
      </c>
    </row>
    <row r="37" spans="1:39" s="1" customFormat="1" ht="12.75">
      <c r="A37" s="13" t="s">
        <v>78</v>
      </c>
      <c r="B37" s="11"/>
      <c r="C37" s="10"/>
      <c r="D37" s="12"/>
      <c r="E37" s="52">
        <f t="shared" si="19"/>
        <v>4</v>
      </c>
      <c r="F37" s="53">
        <f t="shared" si="16"/>
        <v>4</v>
      </c>
      <c r="G37" s="54">
        <f t="shared" si="17"/>
        <v>2</v>
      </c>
      <c r="H37" s="60">
        <f t="shared" si="18"/>
        <v>145.01000000000002</v>
      </c>
      <c r="I37" s="38">
        <v>25.72</v>
      </c>
      <c r="J37" s="39">
        <v>1</v>
      </c>
      <c r="K37" s="40">
        <v>0</v>
      </c>
      <c r="L37" s="40">
        <v>0</v>
      </c>
      <c r="M37" s="55">
        <f>IF((OR(I37="",I37="DNF",I37="DQ",I37="DNC")),"",(I37+(5*J37)+(K37*10)-(L37*10)))</f>
        <v>30.72</v>
      </c>
      <c r="N37" s="38">
        <v>21</v>
      </c>
      <c r="O37" s="39">
        <v>1</v>
      </c>
      <c r="P37" s="40">
        <v>0</v>
      </c>
      <c r="Q37" s="40">
        <v>0</v>
      </c>
      <c r="R37" s="55">
        <f>IF((OR(N37="",N37="DNF",N37="DQ",N37="DNC")),"",(N37+(5*O37)+(P37*10)-(Q37*10)))</f>
        <v>26</v>
      </c>
      <c r="S37" s="38">
        <v>21.01</v>
      </c>
      <c r="T37" s="39">
        <v>0</v>
      </c>
      <c r="U37" s="40">
        <v>0</v>
      </c>
      <c r="V37" s="40">
        <v>0</v>
      </c>
      <c r="W37" s="55">
        <f>IF((OR(S37="",S37="DNF",S37="DQ",S37="DNC")),"",(S37+(5*T37)+(U37*10)-(V37*10)))</f>
        <v>21.01</v>
      </c>
      <c r="X37" s="38">
        <v>25.19</v>
      </c>
      <c r="Y37" s="39">
        <v>0</v>
      </c>
      <c r="Z37" s="95">
        <v>0</v>
      </c>
      <c r="AA37" s="40">
        <v>0</v>
      </c>
      <c r="AB37" s="55">
        <f>IF((OR(X37="",X37="DNF",X37="DQ",X37="DNC")),"",(X37+(5*Y37)+(Z37*10)-(AA37*10)))</f>
        <v>25.19</v>
      </c>
      <c r="AC37" s="38">
        <v>17.79</v>
      </c>
      <c r="AD37" s="39">
        <v>0</v>
      </c>
      <c r="AE37" s="40">
        <v>0</v>
      </c>
      <c r="AF37" s="40">
        <v>0</v>
      </c>
      <c r="AG37" s="55">
        <f>IF((OR(AC37="",AC37="DNF",AC37="DQ",AC37="DNC")),"",(AC37+(5*AD37)+(AE37*10)-(AF37*10)))</f>
        <v>17.79</v>
      </c>
      <c r="AH37" s="38">
        <v>24.3</v>
      </c>
      <c r="AI37" s="39">
        <v>0</v>
      </c>
      <c r="AJ37" s="40">
        <v>0</v>
      </c>
      <c r="AK37" s="40">
        <v>0</v>
      </c>
      <c r="AL37" s="62">
        <f>IF((OR(AH37="",AH37="DNF",AH37="DQ",AH37="DNC")),"",(AH37+(5*AI37)+(AJ37*10)-(AK37*10)))</f>
        <v>24.3</v>
      </c>
      <c r="AM37" s="64" t="s">
        <v>47</v>
      </c>
    </row>
    <row r="38" spans="1:39" s="1" customFormat="1" ht="12.75">
      <c r="A38" s="13" t="s">
        <v>79</v>
      </c>
      <c r="B38" s="11"/>
      <c r="C38" s="10"/>
      <c r="D38" s="12"/>
      <c r="E38" s="52">
        <f t="shared" si="19"/>
        <v>48</v>
      </c>
      <c r="F38" s="53">
        <f t="shared" si="16"/>
        <v>1</v>
      </c>
      <c r="G38" s="54">
        <f t="shared" si="17"/>
        <v>11</v>
      </c>
      <c r="H38" s="60">
        <f t="shared" si="18"/>
        <v>313.98999999999995</v>
      </c>
      <c r="I38" s="38">
        <v>45.79</v>
      </c>
      <c r="J38" s="39">
        <v>3</v>
      </c>
      <c r="K38" s="40">
        <v>1</v>
      </c>
      <c r="L38" s="40">
        <v>0</v>
      </c>
      <c r="M38" s="55">
        <f aca="true" t="shared" si="20" ref="M38:M52">IF((OR(I38="",I38="DNF",I38="DQ",I38="DNC")),"",(I38+(5*J38)+(K38*10)-(L38*10)))</f>
        <v>70.78999999999999</v>
      </c>
      <c r="N38" s="38">
        <v>35.4</v>
      </c>
      <c r="O38" s="39">
        <v>0</v>
      </c>
      <c r="P38" s="40">
        <v>0</v>
      </c>
      <c r="Q38" s="40">
        <v>0</v>
      </c>
      <c r="R38" s="55">
        <f aca="true" t="shared" si="21" ref="R38:R52">IF((OR(N38="",N38="DNF",N38="DQ",N38="DNC")),"",(N38+(5*O38)+(P38*10)-(Q38*10)))</f>
        <v>35.4</v>
      </c>
      <c r="S38" s="38">
        <v>47</v>
      </c>
      <c r="T38" s="39">
        <v>1</v>
      </c>
      <c r="U38" s="40">
        <v>0</v>
      </c>
      <c r="V38" s="40">
        <v>0</v>
      </c>
      <c r="W38" s="55">
        <f aca="true" t="shared" si="22" ref="W38:W52">IF((OR(S38="",S38="DNF",S38="DQ",S38="DNC")),"",(S38+(5*T38)+(U38*10)-(V38*10)))</f>
        <v>52</v>
      </c>
      <c r="X38" s="38">
        <v>29.02</v>
      </c>
      <c r="Y38" s="39">
        <v>1</v>
      </c>
      <c r="Z38" s="40">
        <v>0</v>
      </c>
      <c r="AA38" s="40">
        <v>0</v>
      </c>
      <c r="AB38" s="55">
        <f aca="true" t="shared" si="23" ref="AB38:AB52">IF((OR(X38="",X38="DNF",X38="DQ",X38="DNC")),"",(X38+(5*Y38)+(Z38*10)-(AA38*10)))</f>
        <v>34.019999999999996</v>
      </c>
      <c r="AC38" s="38">
        <v>35.45</v>
      </c>
      <c r="AD38" s="39">
        <v>5</v>
      </c>
      <c r="AE38" s="40">
        <v>0</v>
      </c>
      <c r="AF38" s="40">
        <v>0</v>
      </c>
      <c r="AG38" s="55">
        <f aca="true" t="shared" si="24" ref="AG38:AG52">IF((OR(AC38="",AC38="DNF",AC38="DQ",AC38="DNC")),"",(AC38+(5*AD38)+(AE38*10)-(AF38*10)))</f>
        <v>60.45</v>
      </c>
      <c r="AH38" s="38">
        <v>56.33</v>
      </c>
      <c r="AI38" s="39">
        <v>1</v>
      </c>
      <c r="AJ38" s="40">
        <v>0</v>
      </c>
      <c r="AK38" s="40">
        <v>0</v>
      </c>
      <c r="AL38" s="62">
        <f aca="true" t="shared" si="25" ref="AL38:AL52">IF((OR(AH38="",AH38="DNF",AH38="DQ",AH38="DNC")),"",(AH38+(5*AI38)+(AJ38*10)-(AK38*10)))</f>
        <v>61.33</v>
      </c>
      <c r="AM38" s="64" t="s">
        <v>90</v>
      </c>
    </row>
    <row r="39" spans="1:39" s="1" customFormat="1" ht="12.75">
      <c r="A39" s="13" t="s">
        <v>110</v>
      </c>
      <c r="B39" s="11"/>
      <c r="C39" s="10"/>
      <c r="D39" s="12"/>
      <c r="E39" s="52">
        <f t="shared" si="19"/>
        <v>30</v>
      </c>
      <c r="F39" s="53">
        <f t="shared" si="16"/>
        <v>3</v>
      </c>
      <c r="G39" s="54">
        <f t="shared" si="17"/>
        <v>6</v>
      </c>
      <c r="H39" s="60">
        <f t="shared" si="18"/>
        <v>243.26</v>
      </c>
      <c r="I39" s="38">
        <v>36.29</v>
      </c>
      <c r="J39" s="39">
        <v>0</v>
      </c>
      <c r="K39" s="40">
        <v>0</v>
      </c>
      <c r="L39" s="40">
        <v>0</v>
      </c>
      <c r="M39" s="55">
        <f t="shared" si="20"/>
        <v>36.29</v>
      </c>
      <c r="N39" s="38">
        <v>32.9</v>
      </c>
      <c r="O39" s="39">
        <v>0</v>
      </c>
      <c r="P39" s="40">
        <v>0</v>
      </c>
      <c r="Q39" s="40">
        <v>0</v>
      </c>
      <c r="R39" s="55">
        <f t="shared" si="21"/>
        <v>32.9</v>
      </c>
      <c r="S39" s="38">
        <v>35.6</v>
      </c>
      <c r="T39" s="39">
        <v>4</v>
      </c>
      <c r="U39" s="40">
        <v>0</v>
      </c>
      <c r="V39" s="40">
        <v>0</v>
      </c>
      <c r="W39" s="55">
        <f t="shared" si="22"/>
        <v>55.6</v>
      </c>
      <c r="X39" s="38">
        <v>31.82</v>
      </c>
      <c r="Y39" s="39">
        <v>0</v>
      </c>
      <c r="Z39" s="40">
        <v>0</v>
      </c>
      <c r="AA39" s="40">
        <v>0</v>
      </c>
      <c r="AB39" s="55">
        <f t="shared" si="23"/>
        <v>31.82</v>
      </c>
      <c r="AC39" s="38">
        <v>37.31</v>
      </c>
      <c r="AD39" s="39">
        <v>1</v>
      </c>
      <c r="AE39" s="40">
        <v>0</v>
      </c>
      <c r="AF39" s="40">
        <v>0</v>
      </c>
      <c r="AG39" s="55">
        <f t="shared" si="24"/>
        <v>42.31</v>
      </c>
      <c r="AH39" s="38">
        <v>39.34</v>
      </c>
      <c r="AI39" s="39">
        <v>1</v>
      </c>
      <c r="AJ39" s="40">
        <v>0</v>
      </c>
      <c r="AK39" s="40">
        <v>0</v>
      </c>
      <c r="AL39" s="62">
        <f t="shared" si="25"/>
        <v>44.34</v>
      </c>
      <c r="AM39" s="64" t="s">
        <v>54</v>
      </c>
    </row>
    <row r="40" spans="1:39" s="1" customFormat="1" ht="12.75">
      <c r="A40" s="93" t="s">
        <v>80</v>
      </c>
      <c r="B40" s="11"/>
      <c r="C40" s="10"/>
      <c r="D40" s="12"/>
      <c r="E40" s="52">
        <f t="shared" si="19"/>
        <v>60</v>
      </c>
      <c r="F40" s="53">
        <f t="shared" si="16"/>
        <v>0</v>
      </c>
      <c r="G40" s="54">
        <f t="shared" si="17"/>
        <v>16</v>
      </c>
      <c r="H40" s="60">
        <f t="shared" si="18"/>
        <v>411.07</v>
      </c>
      <c r="I40" s="38">
        <v>63.3</v>
      </c>
      <c r="J40" s="39">
        <v>2</v>
      </c>
      <c r="K40" s="40">
        <v>0</v>
      </c>
      <c r="L40" s="40">
        <v>0</v>
      </c>
      <c r="M40" s="55">
        <f t="shared" si="20"/>
        <v>73.3</v>
      </c>
      <c r="N40" s="38">
        <v>49.69</v>
      </c>
      <c r="O40" s="39">
        <v>2</v>
      </c>
      <c r="P40" s="40">
        <v>0</v>
      </c>
      <c r="Q40" s="40">
        <v>0</v>
      </c>
      <c r="R40" s="55">
        <f t="shared" si="21"/>
        <v>59.69</v>
      </c>
      <c r="S40" s="38">
        <v>42.52</v>
      </c>
      <c r="T40" s="39">
        <v>6</v>
      </c>
      <c r="U40" s="40">
        <v>0</v>
      </c>
      <c r="V40" s="40">
        <v>0</v>
      </c>
      <c r="W40" s="55">
        <f t="shared" si="22"/>
        <v>72.52000000000001</v>
      </c>
      <c r="X40" s="38">
        <v>49.41</v>
      </c>
      <c r="Y40" s="39">
        <v>1</v>
      </c>
      <c r="Z40" s="40">
        <v>0</v>
      </c>
      <c r="AA40" s="40">
        <v>0</v>
      </c>
      <c r="AB40" s="55">
        <f t="shared" si="23"/>
        <v>54.41</v>
      </c>
      <c r="AC40" s="38">
        <v>60.76</v>
      </c>
      <c r="AD40" s="39">
        <v>1</v>
      </c>
      <c r="AE40" s="40">
        <v>0</v>
      </c>
      <c r="AF40" s="40">
        <v>0</v>
      </c>
      <c r="AG40" s="55">
        <f t="shared" si="24"/>
        <v>65.75999999999999</v>
      </c>
      <c r="AH40" s="38">
        <v>65.39</v>
      </c>
      <c r="AI40" s="39">
        <v>4</v>
      </c>
      <c r="AJ40" s="40">
        <v>0</v>
      </c>
      <c r="AK40" s="40">
        <v>0</v>
      </c>
      <c r="AL40" s="62">
        <f t="shared" si="25"/>
        <v>85.39</v>
      </c>
      <c r="AM40" s="64" t="s">
        <v>73</v>
      </c>
    </row>
    <row r="41" spans="1:39" s="1" customFormat="1" ht="12.75">
      <c r="A41" s="93" t="s">
        <v>81</v>
      </c>
      <c r="B41" s="11"/>
      <c r="C41" s="10"/>
      <c r="D41" s="12"/>
      <c r="E41" s="52">
        <f t="shared" si="19"/>
        <v>50</v>
      </c>
      <c r="F41" s="53">
        <f t="shared" si="16"/>
        <v>4</v>
      </c>
      <c r="G41" s="54">
        <f t="shared" si="17"/>
        <v>3</v>
      </c>
      <c r="H41" s="60">
        <f t="shared" si="18"/>
        <v>340.07000000000005</v>
      </c>
      <c r="I41" s="38">
        <v>59.73</v>
      </c>
      <c r="J41" s="39">
        <v>0</v>
      </c>
      <c r="K41" s="40">
        <v>0</v>
      </c>
      <c r="L41" s="40">
        <v>0</v>
      </c>
      <c r="M41" s="55">
        <f t="shared" si="20"/>
        <v>59.73</v>
      </c>
      <c r="N41" s="38">
        <v>53.69</v>
      </c>
      <c r="O41" s="39">
        <v>0</v>
      </c>
      <c r="P41" s="40">
        <v>0</v>
      </c>
      <c r="Q41" s="40">
        <v>0</v>
      </c>
      <c r="R41" s="55">
        <f t="shared" si="21"/>
        <v>53.69</v>
      </c>
      <c r="S41" s="38">
        <v>49.15</v>
      </c>
      <c r="T41" s="39">
        <v>0</v>
      </c>
      <c r="U41" s="40">
        <v>0</v>
      </c>
      <c r="V41" s="40">
        <v>0</v>
      </c>
      <c r="W41" s="55">
        <f t="shared" si="22"/>
        <v>49.15</v>
      </c>
      <c r="X41" s="38">
        <v>49.68</v>
      </c>
      <c r="Y41" s="39">
        <v>1</v>
      </c>
      <c r="Z41" s="40">
        <v>0</v>
      </c>
      <c r="AA41" s="40">
        <v>0</v>
      </c>
      <c r="AB41" s="55">
        <f t="shared" si="23"/>
        <v>54.68</v>
      </c>
      <c r="AC41" s="38">
        <v>52.98</v>
      </c>
      <c r="AD41" s="39">
        <v>2</v>
      </c>
      <c r="AE41" s="40">
        <v>0</v>
      </c>
      <c r="AF41" s="40">
        <v>0</v>
      </c>
      <c r="AG41" s="55">
        <f t="shared" si="24"/>
        <v>62.98</v>
      </c>
      <c r="AH41" s="38">
        <v>59.84</v>
      </c>
      <c r="AI41" s="39">
        <v>0</v>
      </c>
      <c r="AJ41" s="40">
        <v>0</v>
      </c>
      <c r="AK41" s="40">
        <v>0</v>
      </c>
      <c r="AL41" s="62">
        <f t="shared" si="25"/>
        <v>59.84</v>
      </c>
      <c r="AM41" s="64" t="s">
        <v>91</v>
      </c>
    </row>
    <row r="42" spans="1:39" s="1" customFormat="1" ht="12.75">
      <c r="A42" s="93" t="s">
        <v>82</v>
      </c>
      <c r="B42" s="11"/>
      <c r="C42" s="10"/>
      <c r="D42" s="12"/>
      <c r="E42" s="52">
        <f t="shared" si="19"/>
        <v>61</v>
      </c>
      <c r="F42" s="53">
        <f t="shared" si="16"/>
        <v>0</v>
      </c>
      <c r="G42" s="54">
        <f t="shared" si="17"/>
        <v>10</v>
      </c>
      <c r="H42" s="60">
        <f t="shared" si="18"/>
        <v>424.46999999999997</v>
      </c>
      <c r="I42" s="38">
        <v>81.25</v>
      </c>
      <c r="J42" s="39">
        <v>2</v>
      </c>
      <c r="K42" s="40">
        <v>1</v>
      </c>
      <c r="L42" s="40">
        <v>0</v>
      </c>
      <c r="M42" s="55">
        <f t="shared" si="20"/>
        <v>101.25</v>
      </c>
      <c r="N42" s="38">
        <v>53.88</v>
      </c>
      <c r="O42" s="39">
        <v>1</v>
      </c>
      <c r="P42" s="40">
        <v>1</v>
      </c>
      <c r="Q42" s="40">
        <v>0</v>
      </c>
      <c r="R42" s="55">
        <f t="shared" si="21"/>
        <v>68.88</v>
      </c>
      <c r="S42" s="38">
        <v>51.01</v>
      </c>
      <c r="T42" s="39">
        <v>1</v>
      </c>
      <c r="U42" s="40">
        <v>0</v>
      </c>
      <c r="V42" s="40">
        <v>0</v>
      </c>
      <c r="W42" s="55">
        <f t="shared" si="22"/>
        <v>56.01</v>
      </c>
      <c r="X42" s="38">
        <v>48.14</v>
      </c>
      <c r="Y42" s="39">
        <v>1</v>
      </c>
      <c r="Z42" s="40">
        <v>0</v>
      </c>
      <c r="AA42" s="40">
        <v>0</v>
      </c>
      <c r="AB42" s="55">
        <f t="shared" si="23"/>
        <v>53.14</v>
      </c>
      <c r="AC42" s="38">
        <v>51.26</v>
      </c>
      <c r="AD42" s="39">
        <v>1</v>
      </c>
      <c r="AE42" s="40">
        <v>0</v>
      </c>
      <c r="AF42" s="40">
        <v>0</v>
      </c>
      <c r="AG42" s="55">
        <f t="shared" si="24"/>
        <v>56.26</v>
      </c>
      <c r="AH42" s="38">
        <v>68.93</v>
      </c>
      <c r="AI42" s="39">
        <v>4</v>
      </c>
      <c r="AJ42" s="40">
        <v>0</v>
      </c>
      <c r="AK42" s="40">
        <v>0</v>
      </c>
      <c r="AL42" s="62">
        <f t="shared" si="25"/>
        <v>88.93</v>
      </c>
      <c r="AM42" s="64" t="s">
        <v>92</v>
      </c>
    </row>
    <row r="43" spans="1:39" s="1" customFormat="1" ht="12.75">
      <c r="A43" s="13" t="s">
        <v>83</v>
      </c>
      <c r="B43" s="11"/>
      <c r="C43" s="10"/>
      <c r="D43" s="12"/>
      <c r="E43" s="52">
        <f t="shared" si="19"/>
        <v>31</v>
      </c>
      <c r="F43" s="53">
        <f t="shared" si="16"/>
        <v>4</v>
      </c>
      <c r="G43" s="54">
        <f t="shared" si="17"/>
        <v>2</v>
      </c>
      <c r="H43" s="60">
        <f t="shared" si="18"/>
        <v>249.05</v>
      </c>
      <c r="I43" s="38">
        <v>47.74</v>
      </c>
      <c r="J43" s="39">
        <v>0</v>
      </c>
      <c r="K43" s="40">
        <v>0</v>
      </c>
      <c r="L43" s="40">
        <v>0</v>
      </c>
      <c r="M43" s="55">
        <f t="shared" si="20"/>
        <v>47.74</v>
      </c>
      <c r="N43" s="38">
        <v>36</v>
      </c>
      <c r="O43" s="39">
        <v>0</v>
      </c>
      <c r="P43" s="40">
        <v>0</v>
      </c>
      <c r="Q43" s="40">
        <v>0</v>
      </c>
      <c r="R43" s="55">
        <f t="shared" si="21"/>
        <v>36</v>
      </c>
      <c r="S43" s="38">
        <v>39.52</v>
      </c>
      <c r="T43" s="39">
        <v>0</v>
      </c>
      <c r="U43" s="40">
        <v>0</v>
      </c>
      <c r="V43" s="40">
        <v>0</v>
      </c>
      <c r="W43" s="55">
        <f t="shared" si="22"/>
        <v>39.52</v>
      </c>
      <c r="X43" s="38">
        <v>32.79</v>
      </c>
      <c r="Y43" s="39">
        <v>0</v>
      </c>
      <c r="Z43" s="40">
        <v>0</v>
      </c>
      <c r="AA43" s="40">
        <v>0</v>
      </c>
      <c r="AB43" s="55">
        <f t="shared" si="23"/>
        <v>32.79</v>
      </c>
      <c r="AC43" s="38">
        <v>37.7</v>
      </c>
      <c r="AD43" s="39">
        <v>1</v>
      </c>
      <c r="AE43" s="40">
        <v>0</v>
      </c>
      <c r="AF43" s="40">
        <v>0</v>
      </c>
      <c r="AG43" s="55">
        <f t="shared" si="24"/>
        <v>42.7</v>
      </c>
      <c r="AH43" s="38">
        <v>45.3</v>
      </c>
      <c r="AI43" s="39">
        <v>1</v>
      </c>
      <c r="AJ43" s="40">
        <v>0</v>
      </c>
      <c r="AK43" s="40">
        <v>0</v>
      </c>
      <c r="AL43" s="62">
        <f t="shared" si="25"/>
        <v>50.3</v>
      </c>
      <c r="AM43" s="64" t="s">
        <v>72</v>
      </c>
    </row>
    <row r="44" spans="1:39" s="1" customFormat="1" ht="12.75">
      <c r="A44" s="13" t="s">
        <v>111</v>
      </c>
      <c r="B44" s="11"/>
      <c r="C44" s="10"/>
      <c r="D44" s="12"/>
      <c r="E44" s="52">
        <f t="shared" si="19"/>
        <v>47</v>
      </c>
      <c r="F44" s="53">
        <f t="shared" si="16"/>
        <v>1</v>
      </c>
      <c r="G44" s="54">
        <f t="shared" si="17"/>
        <v>16</v>
      </c>
      <c r="H44" s="60">
        <f t="shared" si="18"/>
        <v>310.6</v>
      </c>
      <c r="I44" s="38">
        <v>37.91</v>
      </c>
      <c r="J44" s="39">
        <v>5</v>
      </c>
      <c r="K44" s="40">
        <v>0</v>
      </c>
      <c r="L44" s="40">
        <v>0</v>
      </c>
      <c r="M44" s="55">
        <f t="shared" si="20"/>
        <v>62.91</v>
      </c>
      <c r="N44" s="38">
        <v>40.11</v>
      </c>
      <c r="O44" s="39">
        <v>5</v>
      </c>
      <c r="P44" s="40">
        <v>0</v>
      </c>
      <c r="Q44" s="40">
        <v>0</v>
      </c>
      <c r="R44" s="55">
        <f t="shared" si="21"/>
        <v>65.11</v>
      </c>
      <c r="S44" s="38">
        <v>41.37</v>
      </c>
      <c r="T44" s="39">
        <v>0</v>
      </c>
      <c r="U44" s="40">
        <v>0</v>
      </c>
      <c r="V44" s="40">
        <v>0</v>
      </c>
      <c r="W44" s="55">
        <f t="shared" si="22"/>
        <v>41.37</v>
      </c>
      <c r="X44" s="38">
        <v>35.8</v>
      </c>
      <c r="Y44" s="39">
        <v>2</v>
      </c>
      <c r="Z44" s="40">
        <v>0</v>
      </c>
      <c r="AA44" s="40">
        <v>0</v>
      </c>
      <c r="AB44" s="55">
        <f t="shared" si="23"/>
        <v>45.8</v>
      </c>
      <c r="AC44" s="38">
        <v>36.24</v>
      </c>
      <c r="AD44" s="39">
        <v>3</v>
      </c>
      <c r="AE44" s="40">
        <v>0</v>
      </c>
      <c r="AF44" s="40">
        <v>0</v>
      </c>
      <c r="AG44" s="55">
        <f t="shared" si="24"/>
        <v>51.24</v>
      </c>
      <c r="AH44" s="38">
        <v>39.17</v>
      </c>
      <c r="AI44" s="39">
        <v>1</v>
      </c>
      <c r="AJ44" s="40">
        <v>0</v>
      </c>
      <c r="AK44" s="40">
        <v>0</v>
      </c>
      <c r="AL44" s="62">
        <f t="shared" si="25"/>
        <v>44.17</v>
      </c>
      <c r="AM44" s="64" t="s">
        <v>82</v>
      </c>
    </row>
    <row r="45" spans="1:39" s="1" customFormat="1" ht="12.75">
      <c r="A45" s="13" t="s">
        <v>70</v>
      </c>
      <c r="B45" s="11"/>
      <c r="C45" s="10"/>
      <c r="D45" s="12"/>
      <c r="E45" s="52">
        <f t="shared" si="19"/>
        <v>51</v>
      </c>
      <c r="F45" s="53">
        <f t="shared" si="16"/>
        <v>1</v>
      </c>
      <c r="G45" s="54">
        <f t="shared" si="17"/>
        <v>16</v>
      </c>
      <c r="H45" s="60">
        <f t="shared" si="18"/>
        <v>342.91999999999996</v>
      </c>
      <c r="I45" s="38">
        <v>44.27</v>
      </c>
      <c r="J45" s="39">
        <v>1</v>
      </c>
      <c r="K45" s="40">
        <v>0</v>
      </c>
      <c r="L45" s="40">
        <v>0</v>
      </c>
      <c r="M45" s="55">
        <f t="shared" si="20"/>
        <v>49.27</v>
      </c>
      <c r="N45" s="38">
        <v>41.57</v>
      </c>
      <c r="O45" s="39">
        <v>4</v>
      </c>
      <c r="P45" s="40">
        <v>1</v>
      </c>
      <c r="Q45" s="40">
        <v>0</v>
      </c>
      <c r="R45" s="55">
        <f t="shared" si="21"/>
        <v>71.57</v>
      </c>
      <c r="S45" s="38">
        <v>43.67</v>
      </c>
      <c r="T45" s="39">
        <v>2</v>
      </c>
      <c r="U45" s="40">
        <v>0</v>
      </c>
      <c r="V45" s="40">
        <v>0</v>
      </c>
      <c r="W45" s="55">
        <f t="shared" si="22"/>
        <v>53.67</v>
      </c>
      <c r="X45" s="38">
        <v>46.65</v>
      </c>
      <c r="Y45" s="39">
        <v>8</v>
      </c>
      <c r="Z45" s="40">
        <v>0</v>
      </c>
      <c r="AA45" s="40">
        <v>0</v>
      </c>
      <c r="AB45" s="55">
        <f t="shared" si="23"/>
        <v>86.65</v>
      </c>
      <c r="AC45" s="38">
        <v>37.17</v>
      </c>
      <c r="AD45" s="39">
        <v>0</v>
      </c>
      <c r="AE45" s="40">
        <v>0</v>
      </c>
      <c r="AF45" s="40">
        <v>0</v>
      </c>
      <c r="AG45" s="55">
        <f t="shared" si="24"/>
        <v>37.17</v>
      </c>
      <c r="AH45" s="38">
        <v>39.59</v>
      </c>
      <c r="AI45" s="39">
        <v>1</v>
      </c>
      <c r="AJ45" s="40">
        <v>0</v>
      </c>
      <c r="AK45" s="40">
        <v>0</v>
      </c>
      <c r="AL45" s="62">
        <f t="shared" si="25"/>
        <v>44.59</v>
      </c>
      <c r="AM45" s="64" t="s">
        <v>72</v>
      </c>
    </row>
    <row r="46" spans="1:39" s="1" customFormat="1" ht="12.75">
      <c r="A46" s="13" t="s">
        <v>85</v>
      </c>
      <c r="B46" s="11"/>
      <c r="C46" s="10"/>
      <c r="D46" s="12"/>
      <c r="E46" s="52">
        <f t="shared" si="19"/>
        <v>57</v>
      </c>
      <c r="F46" s="53">
        <f t="shared" si="16"/>
        <v>1</v>
      </c>
      <c r="G46" s="54">
        <f t="shared" si="17"/>
        <v>9</v>
      </c>
      <c r="H46" s="60">
        <f t="shared" si="18"/>
        <v>391.9</v>
      </c>
      <c r="I46" s="38">
        <v>73.78</v>
      </c>
      <c r="J46" s="39">
        <v>1</v>
      </c>
      <c r="K46" s="40">
        <v>0</v>
      </c>
      <c r="L46" s="40">
        <v>0</v>
      </c>
      <c r="M46" s="55">
        <f t="shared" si="20"/>
        <v>78.78</v>
      </c>
      <c r="N46" s="38">
        <v>51.48</v>
      </c>
      <c r="O46" s="39">
        <v>1</v>
      </c>
      <c r="P46" s="40">
        <v>0</v>
      </c>
      <c r="Q46" s="40">
        <v>0</v>
      </c>
      <c r="R46" s="55">
        <f t="shared" si="21"/>
        <v>56.48</v>
      </c>
      <c r="S46" s="38">
        <v>57.91</v>
      </c>
      <c r="T46" s="39">
        <v>3</v>
      </c>
      <c r="U46" s="40">
        <v>0</v>
      </c>
      <c r="V46" s="40">
        <v>0</v>
      </c>
      <c r="W46" s="55">
        <f t="shared" si="22"/>
        <v>72.91</v>
      </c>
      <c r="X46" s="38">
        <v>44.33</v>
      </c>
      <c r="Y46" s="39">
        <v>2</v>
      </c>
      <c r="Z46" s="40">
        <v>0</v>
      </c>
      <c r="AA46" s="40">
        <v>0</v>
      </c>
      <c r="AB46" s="55">
        <f t="shared" si="23"/>
        <v>54.33</v>
      </c>
      <c r="AC46" s="38">
        <v>52.87</v>
      </c>
      <c r="AD46" s="39">
        <v>2</v>
      </c>
      <c r="AE46" s="40">
        <v>0</v>
      </c>
      <c r="AF46" s="40">
        <v>0</v>
      </c>
      <c r="AG46" s="55">
        <f t="shared" si="24"/>
        <v>62.87</v>
      </c>
      <c r="AH46" s="38">
        <v>66.53</v>
      </c>
      <c r="AI46" s="39">
        <v>0</v>
      </c>
      <c r="AJ46" s="40">
        <v>0</v>
      </c>
      <c r="AK46" s="40">
        <v>0</v>
      </c>
      <c r="AL46" s="62">
        <f t="shared" si="25"/>
        <v>66.53</v>
      </c>
      <c r="AM46" s="64" t="s">
        <v>71</v>
      </c>
    </row>
    <row r="47" spans="1:39" s="1" customFormat="1" ht="12.75">
      <c r="A47" s="13" t="s">
        <v>86</v>
      </c>
      <c r="B47" s="11"/>
      <c r="C47" s="10"/>
      <c r="D47" s="12"/>
      <c r="E47" s="52">
        <f t="shared" si="19"/>
        <v>67</v>
      </c>
      <c r="F47" s="53">
        <f t="shared" si="16"/>
        <v>0</v>
      </c>
      <c r="G47" s="54">
        <f t="shared" si="17"/>
        <v>32</v>
      </c>
      <c r="H47" s="60">
        <f t="shared" si="18"/>
        <v>753.35</v>
      </c>
      <c r="I47" s="38">
        <v>117.31</v>
      </c>
      <c r="J47" s="39">
        <v>1</v>
      </c>
      <c r="K47" s="40">
        <v>0</v>
      </c>
      <c r="L47" s="40">
        <v>0</v>
      </c>
      <c r="M47" s="55">
        <f t="shared" si="20"/>
        <v>122.31</v>
      </c>
      <c r="N47" s="38">
        <v>96.19</v>
      </c>
      <c r="O47" s="39">
        <v>7</v>
      </c>
      <c r="P47" s="40">
        <v>0</v>
      </c>
      <c r="Q47" s="40">
        <v>0</v>
      </c>
      <c r="R47" s="55">
        <f t="shared" si="21"/>
        <v>131.19</v>
      </c>
      <c r="S47" s="38">
        <v>78.34</v>
      </c>
      <c r="T47" s="39">
        <v>8</v>
      </c>
      <c r="U47" s="40">
        <v>0</v>
      </c>
      <c r="V47" s="40">
        <v>0</v>
      </c>
      <c r="W47" s="55">
        <f t="shared" si="22"/>
        <v>118.34</v>
      </c>
      <c r="X47" s="38">
        <v>80.92</v>
      </c>
      <c r="Y47" s="39">
        <v>8</v>
      </c>
      <c r="Z47" s="40">
        <v>0</v>
      </c>
      <c r="AA47" s="40">
        <v>0</v>
      </c>
      <c r="AB47" s="55">
        <f t="shared" si="23"/>
        <v>120.92</v>
      </c>
      <c r="AC47" s="38">
        <v>101.99</v>
      </c>
      <c r="AD47" s="39">
        <v>5</v>
      </c>
      <c r="AE47" s="95">
        <v>0</v>
      </c>
      <c r="AF47" s="40">
        <v>0</v>
      </c>
      <c r="AG47" s="55">
        <f t="shared" si="24"/>
        <v>126.99</v>
      </c>
      <c r="AH47" s="38">
        <v>118.6</v>
      </c>
      <c r="AI47" s="39">
        <v>3</v>
      </c>
      <c r="AJ47" s="40">
        <v>0</v>
      </c>
      <c r="AK47" s="40">
        <v>0</v>
      </c>
      <c r="AL47" s="62">
        <f t="shared" si="25"/>
        <v>133.6</v>
      </c>
      <c r="AM47" s="64" t="s">
        <v>53</v>
      </c>
    </row>
    <row r="48" spans="1:39" s="1" customFormat="1" ht="12.75">
      <c r="A48" s="13" t="s">
        <v>98</v>
      </c>
      <c r="B48" s="11"/>
      <c r="C48" s="10"/>
      <c r="D48" s="12"/>
      <c r="E48" s="52">
        <f t="shared" si="19"/>
        <v>39</v>
      </c>
      <c r="F48" s="53">
        <f t="shared" si="16"/>
        <v>2</v>
      </c>
      <c r="G48" s="54">
        <f t="shared" si="17"/>
        <v>8</v>
      </c>
      <c r="H48" s="60">
        <f t="shared" si="18"/>
        <v>271.13</v>
      </c>
      <c r="I48" s="38">
        <v>46.83</v>
      </c>
      <c r="J48" s="39">
        <v>2</v>
      </c>
      <c r="K48" s="40">
        <v>0</v>
      </c>
      <c r="L48" s="40">
        <v>0</v>
      </c>
      <c r="M48" s="55">
        <f t="shared" si="20"/>
        <v>56.83</v>
      </c>
      <c r="N48" s="38">
        <v>32.91</v>
      </c>
      <c r="O48" s="39">
        <v>3</v>
      </c>
      <c r="P48" s="40">
        <v>0</v>
      </c>
      <c r="Q48" s="40">
        <v>0</v>
      </c>
      <c r="R48" s="55">
        <f t="shared" si="21"/>
        <v>47.91</v>
      </c>
      <c r="S48" s="38">
        <v>30.28</v>
      </c>
      <c r="T48" s="39">
        <v>0</v>
      </c>
      <c r="U48" s="40">
        <v>0</v>
      </c>
      <c r="V48" s="40">
        <v>0</v>
      </c>
      <c r="W48" s="55">
        <f t="shared" si="22"/>
        <v>30.28</v>
      </c>
      <c r="X48" s="38">
        <v>26.09</v>
      </c>
      <c r="Y48" s="39">
        <v>2</v>
      </c>
      <c r="Z48" s="40">
        <v>0</v>
      </c>
      <c r="AA48" s="40">
        <v>0</v>
      </c>
      <c r="AB48" s="55">
        <f t="shared" si="23"/>
        <v>36.09</v>
      </c>
      <c r="AC48" s="38">
        <v>32.27</v>
      </c>
      <c r="AD48" s="39">
        <v>1</v>
      </c>
      <c r="AE48" s="95">
        <v>0</v>
      </c>
      <c r="AF48" s="40">
        <v>0</v>
      </c>
      <c r="AG48" s="55">
        <f t="shared" si="24"/>
        <v>37.27</v>
      </c>
      <c r="AH48" s="38">
        <v>52.75</v>
      </c>
      <c r="AI48" s="39">
        <v>0</v>
      </c>
      <c r="AJ48" s="40">
        <v>1</v>
      </c>
      <c r="AK48" s="40">
        <v>0</v>
      </c>
      <c r="AL48" s="62">
        <f t="shared" si="25"/>
        <v>62.75</v>
      </c>
      <c r="AM48" s="64" t="s">
        <v>89</v>
      </c>
    </row>
    <row r="49" spans="1:39" s="1" customFormat="1" ht="12.75">
      <c r="A49" s="13" t="s">
        <v>112</v>
      </c>
      <c r="B49" s="11"/>
      <c r="C49" s="10"/>
      <c r="D49" s="12"/>
      <c r="E49" s="52">
        <f t="shared" si="19"/>
        <v>8</v>
      </c>
      <c r="F49" s="53">
        <f t="shared" si="16"/>
        <v>3</v>
      </c>
      <c r="G49" s="54">
        <f t="shared" si="17"/>
        <v>6</v>
      </c>
      <c r="H49" s="60">
        <f t="shared" si="18"/>
        <v>168.32</v>
      </c>
      <c r="I49" s="38">
        <v>26.85</v>
      </c>
      <c r="J49" s="39">
        <v>2</v>
      </c>
      <c r="K49" s="40">
        <v>0</v>
      </c>
      <c r="L49" s="40">
        <v>0</v>
      </c>
      <c r="M49" s="55">
        <f>IF((OR(I49="",I49="DNF",I49="DQ",I49="DNC")),"",(I49+(5*J49)+(K49*10)-(L49*10)))</f>
        <v>36.85</v>
      </c>
      <c r="N49" s="38">
        <v>20.62</v>
      </c>
      <c r="O49" s="39">
        <v>0</v>
      </c>
      <c r="P49" s="40">
        <v>0</v>
      </c>
      <c r="Q49" s="40">
        <v>0</v>
      </c>
      <c r="R49" s="55">
        <f>IF((OR(N49="",N49="DNF",N49="DQ",N49="DNC")),"",(N49+(5*O49)+(P49*10)-(Q49*10)))</f>
        <v>20.62</v>
      </c>
      <c r="S49" s="38">
        <v>26.22</v>
      </c>
      <c r="T49" s="39">
        <v>0</v>
      </c>
      <c r="U49" s="40">
        <v>0</v>
      </c>
      <c r="V49" s="40">
        <v>0</v>
      </c>
      <c r="W49" s="55">
        <f>IF((OR(S49="",S49="DNF",S49="DQ",S49="DNC")),"",(S49+(5*T49)+(U49*10)-(V49*10)))</f>
        <v>26.22</v>
      </c>
      <c r="X49" s="38">
        <v>19.57</v>
      </c>
      <c r="Y49" s="39">
        <v>0</v>
      </c>
      <c r="Z49" s="40">
        <v>0</v>
      </c>
      <c r="AA49" s="40">
        <v>0</v>
      </c>
      <c r="AB49" s="55">
        <f>IF((OR(X49="",X49="DNF",X49="DQ",X49="DNC")),"",(X49+(5*Y49)+(Z49*10)-(AA49*10)))</f>
        <v>19.57</v>
      </c>
      <c r="AC49" s="38">
        <v>21.78</v>
      </c>
      <c r="AD49" s="39">
        <v>2</v>
      </c>
      <c r="AE49" s="40">
        <v>0</v>
      </c>
      <c r="AF49" s="40">
        <v>0</v>
      </c>
      <c r="AG49" s="55">
        <f>IF((OR(AC49="",AC49="DNF",AC49="DQ",AC49="DNC")),"",(AC49+(5*AD49)+(AE49*10)-(AF49*10)))</f>
        <v>31.78</v>
      </c>
      <c r="AH49" s="38">
        <v>23.28</v>
      </c>
      <c r="AI49" s="39">
        <v>2</v>
      </c>
      <c r="AJ49" s="40">
        <v>0</v>
      </c>
      <c r="AK49" s="40">
        <v>0</v>
      </c>
      <c r="AL49" s="62">
        <f>IF((OR(AH49="",AH49="DNF",AH49="DQ",AH49="DNC")),"",(AH49+(5*AI49)+(AJ49*10)-(AK49*10)))</f>
        <v>33.28</v>
      </c>
      <c r="AM49" s="64" t="s">
        <v>47</v>
      </c>
    </row>
    <row r="50" spans="1:39" s="1" customFormat="1" ht="12.75">
      <c r="A50" s="13" t="s">
        <v>113</v>
      </c>
      <c r="B50" s="11"/>
      <c r="C50" s="10"/>
      <c r="D50" s="12"/>
      <c r="E50" s="52">
        <f t="shared" si="19"/>
        <v>3</v>
      </c>
      <c r="F50" s="53">
        <f t="shared" si="16"/>
        <v>4</v>
      </c>
      <c r="G50" s="54">
        <f t="shared" si="17"/>
        <v>2</v>
      </c>
      <c r="H50" s="60">
        <f t="shared" si="18"/>
        <v>138.06</v>
      </c>
      <c r="I50" s="38">
        <v>25.29</v>
      </c>
      <c r="J50" s="39">
        <v>1</v>
      </c>
      <c r="K50" s="40">
        <v>0</v>
      </c>
      <c r="L50" s="40">
        <v>0</v>
      </c>
      <c r="M50" s="55">
        <f>IF((OR(I50="",I50="DNF",I50="DQ",I50="DNC")),"",(I50+(5*J50)+(K50*10)-(L50*10)))</f>
        <v>30.29</v>
      </c>
      <c r="N50" s="38">
        <v>20.52</v>
      </c>
      <c r="O50" s="39">
        <v>0</v>
      </c>
      <c r="P50" s="40">
        <v>0</v>
      </c>
      <c r="Q50" s="40">
        <v>0</v>
      </c>
      <c r="R50" s="55">
        <f>IF((OR(N50="",N50="DNF",N50="DQ",N50="DNC")),"",(N50+(5*O50)+(P50*10)-(Q50*10)))</f>
        <v>20.52</v>
      </c>
      <c r="S50" s="38">
        <v>23.28</v>
      </c>
      <c r="T50" s="39">
        <v>1</v>
      </c>
      <c r="U50" s="40">
        <v>0</v>
      </c>
      <c r="V50" s="40">
        <v>0</v>
      </c>
      <c r="W50" s="55">
        <f>IF((OR(S50="",S50="DNF",S50="DQ",S50="DNC")),"",(S50+(5*T50)+(U50*10)-(V50*10)))</f>
        <v>28.28</v>
      </c>
      <c r="X50" s="38">
        <v>15.3</v>
      </c>
      <c r="Y50" s="39">
        <v>0</v>
      </c>
      <c r="Z50" s="40">
        <v>0</v>
      </c>
      <c r="AA50" s="40">
        <v>0</v>
      </c>
      <c r="AB50" s="55">
        <f>IF((OR(X50="",X50="DNF",X50="DQ",X50="DNC")),"",(X50+(5*Y50)+(Z50*10)-(AA50*10)))</f>
        <v>15.3</v>
      </c>
      <c r="AC50" s="38">
        <v>23.05</v>
      </c>
      <c r="AD50" s="39">
        <v>0</v>
      </c>
      <c r="AE50" s="40">
        <v>0</v>
      </c>
      <c r="AF50" s="40">
        <v>0</v>
      </c>
      <c r="AG50" s="55">
        <f>IF((OR(AC50="",AC50="DNF",AC50="DQ",AC50="DNC")),"",(AC50+(5*AD50)+(AE50*10)-(AF50*10)))</f>
        <v>23.05</v>
      </c>
      <c r="AH50" s="38">
        <v>20.62</v>
      </c>
      <c r="AI50" s="39">
        <v>0</v>
      </c>
      <c r="AJ50" s="40">
        <v>0</v>
      </c>
      <c r="AK50" s="40">
        <v>0</v>
      </c>
      <c r="AL50" s="62">
        <f>IF((OR(AH50="",AH50="DNF",AH50="DQ",AH50="DNC")),"",(AH50+(5*AI50)+(AJ50*10)-(AK50*10)))</f>
        <v>20.62</v>
      </c>
      <c r="AM50" s="64" t="s">
        <v>115</v>
      </c>
    </row>
    <row r="51" spans="1:39" s="1" customFormat="1" ht="12.75">
      <c r="A51" s="13" t="s">
        <v>114</v>
      </c>
      <c r="B51" s="11"/>
      <c r="C51" s="10"/>
      <c r="D51" s="12"/>
      <c r="E51" s="52">
        <f t="shared" si="19"/>
        <v>34</v>
      </c>
      <c r="F51" s="53">
        <f t="shared" si="16"/>
        <v>4</v>
      </c>
      <c r="G51" s="54">
        <f t="shared" si="17"/>
        <v>4</v>
      </c>
      <c r="H51" s="60">
        <f t="shared" si="18"/>
        <v>256.47999999999996</v>
      </c>
      <c r="I51" s="38">
        <v>43.64</v>
      </c>
      <c r="J51" s="39">
        <v>0</v>
      </c>
      <c r="K51" s="40">
        <v>0</v>
      </c>
      <c r="L51" s="40">
        <v>0</v>
      </c>
      <c r="M51" s="55">
        <f>IF((OR(I51="",I51="DNF",I51="DQ",I51="DNC")),"",(I51+(5*J51)+(K51*10)-(L51*10)))</f>
        <v>43.64</v>
      </c>
      <c r="N51" s="38">
        <v>33.5</v>
      </c>
      <c r="O51" s="39">
        <v>0</v>
      </c>
      <c r="P51" s="40">
        <v>0</v>
      </c>
      <c r="Q51" s="40">
        <v>0</v>
      </c>
      <c r="R51" s="55">
        <f>IF((OR(N51="",N51="DNF",N51="DQ",N51="DNC")),"",(N51+(5*O51)+(P51*10)-(Q51*10)))</f>
        <v>33.5</v>
      </c>
      <c r="S51" s="38">
        <v>37.24</v>
      </c>
      <c r="T51" s="39">
        <v>2</v>
      </c>
      <c r="U51" s="40">
        <v>0</v>
      </c>
      <c r="V51" s="40">
        <v>0</v>
      </c>
      <c r="W51" s="55">
        <f>IF((OR(S51="",S51="DNF",S51="DQ",S51="DNC")),"",(S51+(5*T51)+(U51*10)-(V51*10)))</f>
        <v>47.24</v>
      </c>
      <c r="X51" s="38">
        <v>30.38</v>
      </c>
      <c r="Y51" s="39">
        <v>0</v>
      </c>
      <c r="Z51" s="40">
        <v>0</v>
      </c>
      <c r="AA51" s="40">
        <v>0</v>
      </c>
      <c r="AB51" s="55">
        <f>IF((OR(X51="",X51="DNF",X51="DQ",X51="DNC")),"",(X51+(5*Y51)+(Z51*10)-(AA51*10)))</f>
        <v>30.38</v>
      </c>
      <c r="AC51" s="38">
        <v>48.7</v>
      </c>
      <c r="AD51" s="39">
        <v>2</v>
      </c>
      <c r="AE51" s="40">
        <v>0</v>
      </c>
      <c r="AF51" s="40">
        <v>0</v>
      </c>
      <c r="AG51" s="55">
        <f>IF((OR(AC51="",AC51="DNF",AC51="DQ",AC51="DNC")),"",(AC51+(5*AD51)+(AE51*10)-(AF51*10)))</f>
        <v>58.7</v>
      </c>
      <c r="AH51" s="38">
        <v>43.02</v>
      </c>
      <c r="AI51" s="39">
        <v>0</v>
      </c>
      <c r="AJ51" s="40">
        <v>0</v>
      </c>
      <c r="AK51" s="40">
        <v>0</v>
      </c>
      <c r="AL51" s="62">
        <f>IF((OR(AH51="",AH51="DNF",AH51="DQ",AH51="DNC")),"",(AH51+(5*AI51)+(AJ51*10)-(AK51*10)))</f>
        <v>43.02</v>
      </c>
      <c r="AM51" s="64" t="s">
        <v>54</v>
      </c>
    </row>
    <row r="52" spans="1:39" s="1" customFormat="1" ht="12.75">
      <c r="A52" s="13" t="s">
        <v>99</v>
      </c>
      <c r="B52" s="11"/>
      <c r="C52" s="10"/>
      <c r="D52" s="12"/>
      <c r="E52" s="52">
        <f t="shared" si="19"/>
        <v>37</v>
      </c>
      <c r="F52" s="53">
        <f t="shared" si="16"/>
        <v>1</v>
      </c>
      <c r="G52" s="54">
        <f t="shared" si="17"/>
        <v>7</v>
      </c>
      <c r="H52" s="60">
        <f t="shared" si="18"/>
        <v>261.20000000000005</v>
      </c>
      <c r="I52" s="38">
        <v>49.32</v>
      </c>
      <c r="J52" s="39">
        <v>1</v>
      </c>
      <c r="K52" s="40">
        <v>0</v>
      </c>
      <c r="L52" s="40">
        <v>0</v>
      </c>
      <c r="M52" s="55">
        <f t="shared" si="20"/>
        <v>54.32</v>
      </c>
      <c r="N52" s="38">
        <v>32.54</v>
      </c>
      <c r="O52" s="39">
        <v>2</v>
      </c>
      <c r="P52" s="40">
        <v>0</v>
      </c>
      <c r="Q52" s="40">
        <v>0</v>
      </c>
      <c r="R52" s="55">
        <f t="shared" si="21"/>
        <v>42.54</v>
      </c>
      <c r="S52" s="38">
        <v>31.62</v>
      </c>
      <c r="T52" s="39">
        <v>1</v>
      </c>
      <c r="U52" s="40">
        <v>0</v>
      </c>
      <c r="V52" s="40">
        <v>0</v>
      </c>
      <c r="W52" s="55">
        <f t="shared" si="22"/>
        <v>36.620000000000005</v>
      </c>
      <c r="X52" s="38">
        <v>28.66</v>
      </c>
      <c r="Y52" s="39">
        <v>1</v>
      </c>
      <c r="Z52" s="40">
        <v>0</v>
      </c>
      <c r="AA52" s="40">
        <v>0</v>
      </c>
      <c r="AB52" s="55">
        <f t="shared" si="23"/>
        <v>33.66</v>
      </c>
      <c r="AC52" s="38">
        <v>36.7</v>
      </c>
      <c r="AD52" s="39">
        <v>2</v>
      </c>
      <c r="AE52" s="40">
        <v>0</v>
      </c>
      <c r="AF52" s="40">
        <v>0</v>
      </c>
      <c r="AG52" s="55">
        <f t="shared" si="24"/>
        <v>46.7</v>
      </c>
      <c r="AH52" s="38">
        <v>47.36</v>
      </c>
      <c r="AI52" s="39">
        <v>0</v>
      </c>
      <c r="AJ52" s="40">
        <v>0</v>
      </c>
      <c r="AK52" s="40">
        <v>0</v>
      </c>
      <c r="AL52" s="62">
        <f t="shared" si="25"/>
        <v>47.36</v>
      </c>
      <c r="AM52" s="64" t="s">
        <v>44</v>
      </c>
    </row>
    <row r="53" spans="1:39" s="1" customFormat="1" ht="12.75">
      <c r="A53" s="13" t="s">
        <v>35</v>
      </c>
      <c r="B53" s="11"/>
      <c r="C53" s="10"/>
      <c r="D53" s="12"/>
      <c r="E53" s="52">
        <f t="shared" si="19"/>
        <v>13</v>
      </c>
      <c r="F53" s="53">
        <f aca="true" t="shared" si="26" ref="F53:F63">IF(J53=0,1,0)+IF(O53=0,1,0)+IF(T53=0,1,0)+IF(Y53=0,1,0)+IF(AD53=0,1,0)+IF(AI53=0,1,0)</f>
        <v>2</v>
      </c>
      <c r="G53" s="54">
        <f aca="true" t="shared" si="27" ref="G53:G63">J53+O53+T53+Y53+AD53+AI53</f>
        <v>9</v>
      </c>
      <c r="H53" s="60">
        <f aca="true" t="shared" si="28" ref="H53:H63">M53+R53+W53+AB53+AG53+AL53</f>
        <v>192.70000000000002</v>
      </c>
      <c r="I53" s="38">
        <v>33</v>
      </c>
      <c r="J53" s="39">
        <v>2</v>
      </c>
      <c r="K53" s="40">
        <v>0</v>
      </c>
      <c r="L53" s="40">
        <v>0</v>
      </c>
      <c r="M53" s="55">
        <f aca="true" t="shared" si="29" ref="M53:M63">IF((OR(I53="",I53="DNF",I53="DQ",I53="DNC")),"",(I53+(5*J53)+(K53*10)-(L53*10)))</f>
        <v>43</v>
      </c>
      <c r="N53" s="38">
        <v>23.15</v>
      </c>
      <c r="O53" s="39">
        <v>1</v>
      </c>
      <c r="P53" s="40">
        <v>0</v>
      </c>
      <c r="Q53" s="40">
        <v>0</v>
      </c>
      <c r="R53" s="55">
        <f aca="true" t="shared" si="30" ref="R53:R63">IF((OR(N53="",N53="DNF",N53="DQ",N53="DNC")),"",(N53+(5*O53)+(P53*10)-(Q53*10)))</f>
        <v>28.15</v>
      </c>
      <c r="S53" s="38">
        <v>20.31</v>
      </c>
      <c r="T53" s="39">
        <v>0</v>
      </c>
      <c r="U53" s="40">
        <v>0</v>
      </c>
      <c r="V53" s="40">
        <v>0</v>
      </c>
      <c r="W53" s="55">
        <f aca="true" t="shared" si="31" ref="W53:W63">IF((OR(S53="",S53="DNF",S53="DQ",S53="DNC")),"",(S53+(5*T53)+(U53*10)-(V53*10)))</f>
        <v>20.31</v>
      </c>
      <c r="X53" s="38">
        <v>18.25</v>
      </c>
      <c r="Y53" s="39">
        <v>1</v>
      </c>
      <c r="Z53" s="40">
        <v>0</v>
      </c>
      <c r="AA53" s="40">
        <v>0</v>
      </c>
      <c r="AB53" s="55">
        <f aca="true" t="shared" si="32" ref="AB53:AB63">IF((OR(X53="",X53="DNF",X53="DQ",X53="DNC")),"",(X53+(5*Y53)+(Z53*10)-(AA53*10)))</f>
        <v>23.25</v>
      </c>
      <c r="AC53" s="38">
        <v>25.64</v>
      </c>
      <c r="AD53" s="39">
        <v>0</v>
      </c>
      <c r="AE53" s="40">
        <v>0</v>
      </c>
      <c r="AF53" s="40">
        <v>0</v>
      </c>
      <c r="AG53" s="55">
        <f aca="true" t="shared" si="33" ref="AG53:AG63">IF((OR(AC53="",AC53="DNF",AC53="DQ",AC53="DNC")),"",(AC53+(5*AD53)+(AE53*10)-(AF53*10)))</f>
        <v>25.64</v>
      </c>
      <c r="AH53" s="38">
        <v>27.35</v>
      </c>
      <c r="AI53" s="39">
        <v>5</v>
      </c>
      <c r="AJ53" s="40">
        <v>0</v>
      </c>
      <c r="AK53" s="40">
        <v>0</v>
      </c>
      <c r="AL53" s="62">
        <f aca="true" t="shared" si="34" ref="AL53:AL63">IF((OR(AH53="",AH53="DNF",AH53="DQ",AH53="DNC")),"",(AH53+(5*AI53)+(AJ53*10)-(AK53*10)))</f>
        <v>52.35</v>
      </c>
      <c r="AM53" s="64" t="s">
        <v>47</v>
      </c>
    </row>
    <row r="54" spans="1:39" s="1" customFormat="1" ht="12.75">
      <c r="A54" s="13" t="s">
        <v>36</v>
      </c>
      <c r="B54" s="11"/>
      <c r="C54" s="10"/>
      <c r="D54" s="12"/>
      <c r="E54" s="52">
        <f t="shared" si="19"/>
        <v>44</v>
      </c>
      <c r="F54" s="53">
        <f t="shared" si="26"/>
        <v>4</v>
      </c>
      <c r="G54" s="54">
        <f t="shared" si="27"/>
        <v>6</v>
      </c>
      <c r="H54" s="60">
        <f t="shared" si="28"/>
        <v>295.49</v>
      </c>
      <c r="I54" s="38">
        <v>43.45</v>
      </c>
      <c r="J54" s="39">
        <v>0</v>
      </c>
      <c r="K54" s="40">
        <v>0</v>
      </c>
      <c r="L54" s="40">
        <v>0</v>
      </c>
      <c r="M54" s="55">
        <f t="shared" si="29"/>
        <v>43.45</v>
      </c>
      <c r="N54" s="38">
        <v>48.56</v>
      </c>
      <c r="O54" s="39">
        <v>0</v>
      </c>
      <c r="P54" s="40">
        <v>0</v>
      </c>
      <c r="Q54" s="40">
        <v>0</v>
      </c>
      <c r="R54" s="55">
        <f t="shared" si="30"/>
        <v>48.56</v>
      </c>
      <c r="S54" s="38">
        <v>40.52</v>
      </c>
      <c r="T54" s="39">
        <v>4</v>
      </c>
      <c r="U54" s="40">
        <v>0</v>
      </c>
      <c r="V54" s="40">
        <v>0</v>
      </c>
      <c r="W54" s="55">
        <f t="shared" si="31"/>
        <v>60.52</v>
      </c>
      <c r="X54" s="38">
        <v>37.63</v>
      </c>
      <c r="Y54" s="39">
        <v>2</v>
      </c>
      <c r="Z54" s="40">
        <v>0</v>
      </c>
      <c r="AA54" s="40">
        <v>0</v>
      </c>
      <c r="AB54" s="55">
        <f t="shared" si="32"/>
        <v>47.63</v>
      </c>
      <c r="AC54" s="38">
        <v>46.96</v>
      </c>
      <c r="AD54" s="39">
        <v>0</v>
      </c>
      <c r="AE54" s="40">
        <v>0</v>
      </c>
      <c r="AF54" s="40">
        <v>0</v>
      </c>
      <c r="AG54" s="55">
        <f t="shared" si="33"/>
        <v>46.96</v>
      </c>
      <c r="AH54" s="38">
        <v>48.37</v>
      </c>
      <c r="AI54" s="39">
        <v>0</v>
      </c>
      <c r="AJ54" s="40">
        <v>0</v>
      </c>
      <c r="AK54" s="40">
        <v>0</v>
      </c>
      <c r="AL54" s="62">
        <f t="shared" si="34"/>
        <v>48.37</v>
      </c>
      <c r="AM54" s="64" t="s">
        <v>48</v>
      </c>
    </row>
    <row r="55" spans="1:39" s="1" customFormat="1" ht="12.75">
      <c r="A55" s="13" t="s">
        <v>100</v>
      </c>
      <c r="B55" s="11"/>
      <c r="C55" s="10"/>
      <c r="D55" s="12"/>
      <c r="E55" s="52">
        <f t="shared" si="19"/>
        <v>35</v>
      </c>
      <c r="F55" s="53">
        <f t="shared" si="26"/>
        <v>1</v>
      </c>
      <c r="G55" s="54">
        <f t="shared" si="27"/>
        <v>11</v>
      </c>
      <c r="H55" s="60">
        <f t="shared" si="28"/>
        <v>259.41999999999996</v>
      </c>
      <c r="I55" s="38">
        <v>35.01</v>
      </c>
      <c r="J55" s="39">
        <v>3</v>
      </c>
      <c r="K55" s="40">
        <v>0</v>
      </c>
      <c r="L55" s="40">
        <v>0</v>
      </c>
      <c r="M55" s="55">
        <f t="shared" si="29"/>
        <v>50.01</v>
      </c>
      <c r="N55" s="38">
        <v>27.88</v>
      </c>
      <c r="O55" s="39">
        <v>1</v>
      </c>
      <c r="P55" s="40">
        <v>0</v>
      </c>
      <c r="Q55" s="40">
        <v>0</v>
      </c>
      <c r="R55" s="55">
        <f t="shared" si="30"/>
        <v>32.879999999999995</v>
      </c>
      <c r="S55" s="38">
        <v>26.11</v>
      </c>
      <c r="T55" s="39">
        <v>0</v>
      </c>
      <c r="U55" s="40">
        <v>0</v>
      </c>
      <c r="V55" s="40">
        <v>0</v>
      </c>
      <c r="W55" s="55">
        <f t="shared" si="31"/>
        <v>26.11</v>
      </c>
      <c r="X55" s="38">
        <v>24.99</v>
      </c>
      <c r="Y55" s="39">
        <v>2</v>
      </c>
      <c r="Z55" s="40">
        <v>1</v>
      </c>
      <c r="AA55" s="40">
        <v>0</v>
      </c>
      <c r="AB55" s="55">
        <f t="shared" si="32"/>
        <v>44.989999999999995</v>
      </c>
      <c r="AC55" s="38">
        <v>31.12</v>
      </c>
      <c r="AD55" s="39">
        <v>1</v>
      </c>
      <c r="AE55" s="40">
        <v>0</v>
      </c>
      <c r="AF55" s="40">
        <v>0</v>
      </c>
      <c r="AG55" s="55">
        <f t="shared" si="33"/>
        <v>36.120000000000005</v>
      </c>
      <c r="AH55" s="38">
        <v>39.31</v>
      </c>
      <c r="AI55" s="39">
        <v>4</v>
      </c>
      <c r="AJ55" s="40">
        <v>1</v>
      </c>
      <c r="AK55" s="40">
        <v>0</v>
      </c>
      <c r="AL55" s="62">
        <f t="shared" si="34"/>
        <v>69.31</v>
      </c>
      <c r="AM55" s="64" t="s">
        <v>54</v>
      </c>
    </row>
    <row r="56" spans="1:39" s="1" customFormat="1" ht="12.75">
      <c r="A56" s="13" t="s">
        <v>88</v>
      </c>
      <c r="B56" s="11"/>
      <c r="C56" s="10"/>
      <c r="D56" s="12"/>
      <c r="E56" s="52">
        <f t="shared" si="19"/>
        <v>9</v>
      </c>
      <c r="F56" s="53">
        <f>IF(J56=0,1,0)+IF(O56=0,1,0)+IF(T56=0,1,0)+IF(Y56=0,1,0)+IF(AD56=0,1,0)+IF(AI56=0,1,0)</f>
        <v>6</v>
      </c>
      <c r="G56" s="54">
        <f>J56+O56+T56+Y56+AD56+AI56</f>
        <v>0</v>
      </c>
      <c r="H56" s="60">
        <f>M56+R56+W56+AB56+AG56+AL56</f>
        <v>171.28</v>
      </c>
      <c r="I56" s="38">
        <v>27.89</v>
      </c>
      <c r="J56" s="39">
        <v>0</v>
      </c>
      <c r="K56" s="40">
        <v>0</v>
      </c>
      <c r="L56" s="40">
        <v>0</v>
      </c>
      <c r="M56" s="55">
        <f>IF((OR(I56="",I56="DNF",I56="DQ",I56="DNC")),"",(I56+(5*J56)+(K56*10)-(L56*10)))</f>
        <v>27.89</v>
      </c>
      <c r="N56" s="38">
        <v>24.21</v>
      </c>
      <c r="O56" s="39">
        <v>0</v>
      </c>
      <c r="P56" s="40">
        <v>0</v>
      </c>
      <c r="Q56" s="40">
        <v>0</v>
      </c>
      <c r="R56" s="55">
        <f>IF((OR(N56="",N56="DNF",N56="DQ",N56="DNC")),"",(N56+(5*O56)+(P56*10)-(Q56*10)))</f>
        <v>24.21</v>
      </c>
      <c r="S56" s="38">
        <v>29.1</v>
      </c>
      <c r="T56" s="39">
        <v>0</v>
      </c>
      <c r="U56" s="40">
        <v>0</v>
      </c>
      <c r="V56" s="40">
        <v>0</v>
      </c>
      <c r="W56" s="55">
        <f>IF((OR(S56="",S56="DNF",S56="DQ",S56="DNC")),"",(S56+(5*T56)+(U56*10)-(V56*10)))</f>
        <v>29.1</v>
      </c>
      <c r="X56" s="38">
        <v>23.69</v>
      </c>
      <c r="Y56" s="39">
        <v>0</v>
      </c>
      <c r="Z56" s="40">
        <v>0</v>
      </c>
      <c r="AA56" s="40">
        <v>0</v>
      </c>
      <c r="AB56" s="55">
        <f>IF((OR(X56="",X56="DNF",X56="DQ",X56="DNC")),"",(X56+(5*Y56)+(Z56*10)-(AA56*10)))</f>
        <v>23.69</v>
      </c>
      <c r="AC56" s="38">
        <v>28.29</v>
      </c>
      <c r="AD56" s="39">
        <v>0</v>
      </c>
      <c r="AE56" s="40">
        <v>0</v>
      </c>
      <c r="AF56" s="40">
        <v>0</v>
      </c>
      <c r="AG56" s="55">
        <f>IF((OR(AC56="",AC56="DNF",AC56="DQ",AC56="DNC")),"",(AC56+(5*AD56)+(AE56*10)-(AF56*10)))</f>
        <v>28.29</v>
      </c>
      <c r="AH56" s="38">
        <v>38.1</v>
      </c>
      <c r="AI56" s="39">
        <v>0</v>
      </c>
      <c r="AJ56" s="40">
        <v>0</v>
      </c>
      <c r="AK56" s="40">
        <v>0</v>
      </c>
      <c r="AL56" s="62">
        <f>IF((OR(AH56="",AH56="DNF",AH56="DQ",AH56="DNC")),"",(AH56+(5*AI56)+(AJ56*10)-(AK56*10)))</f>
        <v>38.1</v>
      </c>
      <c r="AM56" s="64" t="s">
        <v>46</v>
      </c>
    </row>
    <row r="57" spans="1:39" s="1" customFormat="1" ht="12.75">
      <c r="A57" s="13" t="s">
        <v>87</v>
      </c>
      <c r="B57" s="11"/>
      <c r="C57" s="10"/>
      <c r="D57" s="12"/>
      <c r="E57" s="52">
        <f t="shared" si="19"/>
        <v>10</v>
      </c>
      <c r="F57" s="53">
        <f t="shared" si="26"/>
        <v>4</v>
      </c>
      <c r="G57" s="54">
        <f t="shared" si="27"/>
        <v>2</v>
      </c>
      <c r="H57" s="60">
        <f t="shared" si="28"/>
        <v>172.92000000000002</v>
      </c>
      <c r="I57" s="38">
        <v>32.27</v>
      </c>
      <c r="J57" s="39">
        <v>0</v>
      </c>
      <c r="K57" s="40">
        <v>0</v>
      </c>
      <c r="L57" s="40">
        <v>0</v>
      </c>
      <c r="M57" s="55">
        <f t="shared" si="29"/>
        <v>32.27</v>
      </c>
      <c r="N57" s="38">
        <v>25.01</v>
      </c>
      <c r="O57" s="39">
        <v>0</v>
      </c>
      <c r="P57" s="40">
        <v>1</v>
      </c>
      <c r="Q57" s="40">
        <v>0</v>
      </c>
      <c r="R57" s="55">
        <f t="shared" si="30"/>
        <v>35.010000000000005</v>
      </c>
      <c r="S57" s="38">
        <v>21.63</v>
      </c>
      <c r="T57" s="39">
        <v>1</v>
      </c>
      <c r="U57" s="40">
        <v>0</v>
      </c>
      <c r="V57" s="40">
        <v>0</v>
      </c>
      <c r="W57" s="55">
        <f t="shared" si="31"/>
        <v>26.63</v>
      </c>
      <c r="X57" s="38">
        <v>19.71</v>
      </c>
      <c r="Y57" s="39">
        <v>0</v>
      </c>
      <c r="Z57" s="40">
        <v>0</v>
      </c>
      <c r="AA57" s="40">
        <v>0</v>
      </c>
      <c r="AB57" s="55">
        <f t="shared" si="32"/>
        <v>19.71</v>
      </c>
      <c r="AC57" s="38">
        <v>22.75</v>
      </c>
      <c r="AD57" s="39">
        <v>0</v>
      </c>
      <c r="AE57" s="40">
        <v>0</v>
      </c>
      <c r="AF57" s="40">
        <v>0</v>
      </c>
      <c r="AG57" s="55">
        <f t="shared" si="33"/>
        <v>22.75</v>
      </c>
      <c r="AH57" s="38">
        <v>31.55</v>
      </c>
      <c r="AI57" s="39">
        <v>1</v>
      </c>
      <c r="AJ57" s="40">
        <v>0</v>
      </c>
      <c r="AK57" s="40">
        <v>0</v>
      </c>
      <c r="AL57" s="62">
        <f t="shared" si="34"/>
        <v>36.55</v>
      </c>
      <c r="AM57" s="64" t="s">
        <v>55</v>
      </c>
    </row>
    <row r="58" spans="1:39" s="1" customFormat="1" ht="12.75">
      <c r="A58" s="13" t="s">
        <v>101</v>
      </c>
      <c r="B58" s="11"/>
      <c r="C58" s="10"/>
      <c r="D58" s="12"/>
      <c r="E58" s="52">
        <f t="shared" si="19"/>
        <v>32</v>
      </c>
      <c r="F58" s="53">
        <f t="shared" si="26"/>
        <v>3</v>
      </c>
      <c r="G58" s="54">
        <f t="shared" si="27"/>
        <v>8</v>
      </c>
      <c r="H58" s="60">
        <f t="shared" si="28"/>
        <v>250.37</v>
      </c>
      <c r="I58" s="38">
        <v>38.66</v>
      </c>
      <c r="J58" s="39">
        <v>0</v>
      </c>
      <c r="K58" s="40">
        <v>0</v>
      </c>
      <c r="L58" s="40">
        <v>0</v>
      </c>
      <c r="M58" s="55">
        <f t="shared" si="29"/>
        <v>38.66</v>
      </c>
      <c r="N58" s="38">
        <v>28.61</v>
      </c>
      <c r="O58" s="39">
        <v>0</v>
      </c>
      <c r="P58" s="40">
        <v>0</v>
      </c>
      <c r="Q58" s="40">
        <v>0</v>
      </c>
      <c r="R58" s="55">
        <f t="shared" si="30"/>
        <v>28.61</v>
      </c>
      <c r="S58" s="38">
        <v>27.79</v>
      </c>
      <c r="T58" s="39">
        <v>1</v>
      </c>
      <c r="U58" s="40">
        <v>0</v>
      </c>
      <c r="V58" s="40">
        <v>0</v>
      </c>
      <c r="W58" s="55">
        <f t="shared" si="31"/>
        <v>32.79</v>
      </c>
      <c r="X58" s="38">
        <v>37.87</v>
      </c>
      <c r="Y58" s="39">
        <v>0</v>
      </c>
      <c r="Z58" s="40">
        <v>0</v>
      </c>
      <c r="AA58" s="40">
        <v>0</v>
      </c>
      <c r="AB58" s="55">
        <f t="shared" si="32"/>
        <v>37.87</v>
      </c>
      <c r="AC58" s="38">
        <v>31.33</v>
      </c>
      <c r="AD58" s="39">
        <v>4</v>
      </c>
      <c r="AE58" s="40">
        <v>0</v>
      </c>
      <c r="AF58" s="40">
        <v>0</v>
      </c>
      <c r="AG58" s="55">
        <f t="shared" si="33"/>
        <v>51.33</v>
      </c>
      <c r="AH58" s="38">
        <v>46.11</v>
      </c>
      <c r="AI58" s="39">
        <v>3</v>
      </c>
      <c r="AJ58" s="40">
        <v>0</v>
      </c>
      <c r="AK58" s="40">
        <v>0</v>
      </c>
      <c r="AL58" s="62">
        <f t="shared" si="34"/>
        <v>61.11</v>
      </c>
      <c r="AM58" s="64" t="s">
        <v>76</v>
      </c>
    </row>
    <row r="59" spans="1:39" s="1" customFormat="1" ht="12.75">
      <c r="A59" s="13" t="s">
        <v>37</v>
      </c>
      <c r="B59" s="11"/>
      <c r="C59" s="10"/>
      <c r="D59" s="12"/>
      <c r="E59" s="52">
        <f t="shared" si="19"/>
        <v>14</v>
      </c>
      <c r="F59" s="53">
        <f t="shared" si="26"/>
        <v>2</v>
      </c>
      <c r="G59" s="54">
        <f t="shared" si="27"/>
        <v>7</v>
      </c>
      <c r="H59" s="60">
        <f t="shared" si="28"/>
        <v>195.95999999999998</v>
      </c>
      <c r="I59" s="38">
        <v>34.44</v>
      </c>
      <c r="J59" s="39">
        <v>2</v>
      </c>
      <c r="K59" s="40">
        <v>0</v>
      </c>
      <c r="L59" s="40">
        <v>0</v>
      </c>
      <c r="M59" s="55">
        <f t="shared" si="29"/>
        <v>44.44</v>
      </c>
      <c r="N59" s="38">
        <v>23.41</v>
      </c>
      <c r="O59" s="39">
        <v>0</v>
      </c>
      <c r="P59" s="40">
        <v>0</v>
      </c>
      <c r="Q59" s="40">
        <v>0</v>
      </c>
      <c r="R59" s="55">
        <f t="shared" si="30"/>
        <v>23.41</v>
      </c>
      <c r="S59" s="38">
        <v>23.8</v>
      </c>
      <c r="T59" s="39">
        <v>2</v>
      </c>
      <c r="U59" s="40">
        <v>0</v>
      </c>
      <c r="V59" s="40">
        <v>0</v>
      </c>
      <c r="W59" s="55">
        <f t="shared" si="31"/>
        <v>33.8</v>
      </c>
      <c r="X59" s="38">
        <v>21.6</v>
      </c>
      <c r="Y59" s="39">
        <v>1</v>
      </c>
      <c r="Z59" s="40">
        <v>0</v>
      </c>
      <c r="AA59" s="40">
        <v>0</v>
      </c>
      <c r="AB59" s="55">
        <f t="shared" si="32"/>
        <v>26.6</v>
      </c>
      <c r="AC59" s="38">
        <v>22.7</v>
      </c>
      <c r="AD59" s="39">
        <v>2</v>
      </c>
      <c r="AE59" s="40">
        <v>0</v>
      </c>
      <c r="AF59" s="40">
        <v>0</v>
      </c>
      <c r="AG59" s="55">
        <f t="shared" si="33"/>
        <v>32.7</v>
      </c>
      <c r="AH59" s="38">
        <v>35.01</v>
      </c>
      <c r="AI59" s="39">
        <v>0</v>
      </c>
      <c r="AJ59" s="40">
        <v>0</v>
      </c>
      <c r="AK59" s="40">
        <v>0</v>
      </c>
      <c r="AL59" s="62">
        <f t="shared" si="34"/>
        <v>35.01</v>
      </c>
      <c r="AM59" s="64" t="s">
        <v>49</v>
      </c>
    </row>
    <row r="60" spans="1:39" s="1" customFormat="1" ht="12.75">
      <c r="A60" s="13" t="s">
        <v>38</v>
      </c>
      <c r="B60" s="11"/>
      <c r="C60" s="10"/>
      <c r="D60" s="12"/>
      <c r="E60" s="52">
        <f t="shared" si="19"/>
        <v>36</v>
      </c>
      <c r="F60" s="53">
        <f t="shared" si="26"/>
        <v>2</v>
      </c>
      <c r="G60" s="54">
        <f t="shared" si="27"/>
        <v>5</v>
      </c>
      <c r="H60" s="60">
        <f t="shared" si="28"/>
        <v>260.40999999999997</v>
      </c>
      <c r="I60" s="38">
        <v>44.43</v>
      </c>
      <c r="J60" s="39">
        <v>2</v>
      </c>
      <c r="K60" s="40">
        <v>0</v>
      </c>
      <c r="L60" s="40">
        <v>0</v>
      </c>
      <c r="M60" s="55">
        <f t="shared" si="29"/>
        <v>54.43</v>
      </c>
      <c r="N60" s="38">
        <v>33.68</v>
      </c>
      <c r="O60" s="39">
        <v>0</v>
      </c>
      <c r="P60" s="40">
        <v>0</v>
      </c>
      <c r="Q60" s="40">
        <v>0</v>
      </c>
      <c r="R60" s="55">
        <f t="shared" si="30"/>
        <v>33.68</v>
      </c>
      <c r="S60" s="38">
        <v>37.93</v>
      </c>
      <c r="T60" s="39">
        <v>0</v>
      </c>
      <c r="U60" s="40">
        <v>0</v>
      </c>
      <c r="V60" s="40">
        <v>0</v>
      </c>
      <c r="W60" s="55">
        <f t="shared" si="31"/>
        <v>37.93</v>
      </c>
      <c r="X60" s="38">
        <v>32.22</v>
      </c>
      <c r="Y60" s="39">
        <v>1</v>
      </c>
      <c r="Z60" s="40">
        <v>0</v>
      </c>
      <c r="AA60" s="40">
        <v>0</v>
      </c>
      <c r="AB60" s="55">
        <f t="shared" si="32"/>
        <v>37.22</v>
      </c>
      <c r="AC60" s="38">
        <v>39.38</v>
      </c>
      <c r="AD60" s="39">
        <v>1</v>
      </c>
      <c r="AE60" s="40">
        <v>0</v>
      </c>
      <c r="AF60" s="40">
        <v>0</v>
      </c>
      <c r="AG60" s="55">
        <f t="shared" si="33"/>
        <v>44.38</v>
      </c>
      <c r="AH60" s="38">
        <v>47.77</v>
      </c>
      <c r="AI60" s="39">
        <v>1</v>
      </c>
      <c r="AJ60" s="40">
        <v>0</v>
      </c>
      <c r="AK60" s="40">
        <v>0</v>
      </c>
      <c r="AL60" s="62">
        <f t="shared" si="34"/>
        <v>52.77</v>
      </c>
      <c r="AM60" s="64" t="s">
        <v>50</v>
      </c>
    </row>
    <row r="61" spans="1:39" s="1" customFormat="1" ht="12.75">
      <c r="A61" s="13" t="s">
        <v>59</v>
      </c>
      <c r="B61" s="11"/>
      <c r="C61" s="10"/>
      <c r="D61" s="12"/>
      <c r="E61" s="52">
        <f t="shared" si="19"/>
        <v>43</v>
      </c>
      <c r="F61" s="53">
        <f t="shared" si="26"/>
        <v>3</v>
      </c>
      <c r="G61" s="54">
        <f t="shared" si="27"/>
        <v>3</v>
      </c>
      <c r="H61" s="60">
        <f t="shared" si="28"/>
        <v>285.46999999999997</v>
      </c>
      <c r="I61" s="38">
        <v>53.15</v>
      </c>
      <c r="J61" s="39">
        <v>1</v>
      </c>
      <c r="K61" s="40">
        <v>1</v>
      </c>
      <c r="L61" s="40">
        <v>0</v>
      </c>
      <c r="M61" s="55">
        <f t="shared" si="29"/>
        <v>68.15</v>
      </c>
      <c r="N61" s="38">
        <v>38.79</v>
      </c>
      <c r="O61" s="39">
        <v>0</v>
      </c>
      <c r="P61" s="40">
        <v>0</v>
      </c>
      <c r="Q61" s="40">
        <v>0</v>
      </c>
      <c r="R61" s="55">
        <f t="shared" si="30"/>
        <v>38.79</v>
      </c>
      <c r="S61" s="38">
        <v>42.79</v>
      </c>
      <c r="T61" s="39">
        <v>0</v>
      </c>
      <c r="U61" s="40">
        <v>0</v>
      </c>
      <c r="V61" s="40">
        <v>0</v>
      </c>
      <c r="W61" s="55">
        <f t="shared" si="31"/>
        <v>42.79</v>
      </c>
      <c r="X61" s="38">
        <v>38.19</v>
      </c>
      <c r="Y61" s="39">
        <v>1</v>
      </c>
      <c r="Z61" s="40">
        <v>0</v>
      </c>
      <c r="AA61" s="40">
        <v>0</v>
      </c>
      <c r="AB61" s="55">
        <f t="shared" si="32"/>
        <v>43.19</v>
      </c>
      <c r="AC61" s="38">
        <v>39.15</v>
      </c>
      <c r="AD61" s="39">
        <v>0</v>
      </c>
      <c r="AE61" s="40">
        <v>0</v>
      </c>
      <c r="AF61" s="40">
        <v>0</v>
      </c>
      <c r="AG61" s="55">
        <f t="shared" si="33"/>
        <v>39.15</v>
      </c>
      <c r="AH61" s="38">
        <v>48.4</v>
      </c>
      <c r="AI61" s="39">
        <v>1</v>
      </c>
      <c r="AJ61" s="40">
        <v>0</v>
      </c>
      <c r="AK61" s="40">
        <v>0</v>
      </c>
      <c r="AL61" s="62">
        <f t="shared" si="34"/>
        <v>53.4</v>
      </c>
      <c r="AM61" s="64" t="s">
        <v>72</v>
      </c>
    </row>
    <row r="62" spans="1:39" s="1" customFormat="1" ht="12.75">
      <c r="A62" s="13" t="s">
        <v>32</v>
      </c>
      <c r="B62" s="11"/>
      <c r="C62" s="10"/>
      <c r="D62" s="12"/>
      <c r="E62" s="52">
        <f t="shared" si="19"/>
        <v>29</v>
      </c>
      <c r="F62" s="53">
        <f t="shared" si="26"/>
        <v>1</v>
      </c>
      <c r="G62" s="54">
        <f t="shared" si="27"/>
        <v>13</v>
      </c>
      <c r="H62" s="60">
        <f t="shared" si="28"/>
        <v>239.98999999999998</v>
      </c>
      <c r="I62" s="38">
        <v>35.59</v>
      </c>
      <c r="J62" s="39">
        <v>1</v>
      </c>
      <c r="K62" s="40">
        <v>0</v>
      </c>
      <c r="L62" s="40">
        <v>0</v>
      </c>
      <c r="M62" s="55">
        <f t="shared" si="29"/>
        <v>40.59</v>
      </c>
      <c r="N62" s="38">
        <v>31.17</v>
      </c>
      <c r="O62" s="39">
        <v>3</v>
      </c>
      <c r="P62" s="40">
        <v>0</v>
      </c>
      <c r="Q62" s="40">
        <v>0</v>
      </c>
      <c r="R62" s="55">
        <f t="shared" si="30"/>
        <v>46.17</v>
      </c>
      <c r="S62" s="38">
        <v>28.31</v>
      </c>
      <c r="T62" s="39">
        <v>3</v>
      </c>
      <c r="U62" s="40">
        <v>0</v>
      </c>
      <c r="V62" s="40">
        <v>0</v>
      </c>
      <c r="W62" s="55">
        <f t="shared" si="31"/>
        <v>43.31</v>
      </c>
      <c r="X62" s="38">
        <v>24.5</v>
      </c>
      <c r="Y62" s="39">
        <v>0</v>
      </c>
      <c r="Z62" s="40">
        <v>0</v>
      </c>
      <c r="AA62" s="40">
        <v>0</v>
      </c>
      <c r="AB62" s="55">
        <f t="shared" si="32"/>
        <v>24.5</v>
      </c>
      <c r="AC62" s="38">
        <v>26.32</v>
      </c>
      <c r="AD62" s="39">
        <v>3</v>
      </c>
      <c r="AE62" s="40">
        <v>0</v>
      </c>
      <c r="AF62" s="40">
        <v>0</v>
      </c>
      <c r="AG62" s="55">
        <f t="shared" si="33"/>
        <v>41.32</v>
      </c>
      <c r="AH62" s="38">
        <v>29.1</v>
      </c>
      <c r="AI62" s="39">
        <v>3</v>
      </c>
      <c r="AJ62" s="40">
        <v>0</v>
      </c>
      <c r="AK62" s="40">
        <v>0</v>
      </c>
      <c r="AL62" s="62">
        <f t="shared" si="34"/>
        <v>44.1</v>
      </c>
      <c r="AM62" s="64" t="s">
        <v>44</v>
      </c>
    </row>
    <row r="63" spans="1:39" s="1" customFormat="1" ht="12.75">
      <c r="A63" s="13" t="s">
        <v>84</v>
      </c>
      <c r="B63" s="11"/>
      <c r="C63" s="10"/>
      <c r="D63" s="12"/>
      <c r="E63" s="52">
        <f t="shared" si="19"/>
        <v>56</v>
      </c>
      <c r="F63" s="53">
        <f t="shared" si="26"/>
        <v>1</v>
      </c>
      <c r="G63" s="54">
        <f t="shared" si="27"/>
        <v>7</v>
      </c>
      <c r="H63" s="60">
        <f t="shared" si="28"/>
        <v>387.23</v>
      </c>
      <c r="I63" s="38">
        <v>41.46</v>
      </c>
      <c r="J63" s="39">
        <v>3</v>
      </c>
      <c r="K63" s="40">
        <v>0</v>
      </c>
      <c r="L63" s="40">
        <v>0</v>
      </c>
      <c r="M63" s="55">
        <f t="shared" si="29"/>
        <v>56.46</v>
      </c>
      <c r="N63" s="38">
        <v>55.34</v>
      </c>
      <c r="O63" s="39">
        <v>1</v>
      </c>
      <c r="P63" s="40">
        <v>0</v>
      </c>
      <c r="Q63" s="40">
        <v>0</v>
      </c>
      <c r="R63" s="55">
        <f t="shared" si="30"/>
        <v>60.34</v>
      </c>
      <c r="S63" s="38">
        <v>65.29</v>
      </c>
      <c r="T63" s="39">
        <v>1</v>
      </c>
      <c r="U63" s="40">
        <v>0</v>
      </c>
      <c r="V63" s="40">
        <v>0</v>
      </c>
      <c r="W63" s="55">
        <f t="shared" si="31"/>
        <v>70.29</v>
      </c>
      <c r="X63" s="38">
        <v>49.31</v>
      </c>
      <c r="Y63" s="39">
        <v>1</v>
      </c>
      <c r="Z63" s="40">
        <v>0</v>
      </c>
      <c r="AA63" s="40">
        <v>0</v>
      </c>
      <c r="AB63" s="55">
        <f t="shared" si="32"/>
        <v>54.31</v>
      </c>
      <c r="AC63" s="38">
        <v>55.49</v>
      </c>
      <c r="AD63" s="39">
        <v>0</v>
      </c>
      <c r="AE63" s="40">
        <v>0</v>
      </c>
      <c r="AF63" s="40">
        <v>0</v>
      </c>
      <c r="AG63" s="55">
        <f t="shared" si="33"/>
        <v>55.49</v>
      </c>
      <c r="AH63" s="38">
        <v>85.34</v>
      </c>
      <c r="AI63" s="39">
        <v>1</v>
      </c>
      <c r="AJ63" s="40">
        <v>0</v>
      </c>
      <c r="AK63" s="40">
        <v>0</v>
      </c>
      <c r="AL63" s="62">
        <f t="shared" si="34"/>
        <v>90.34</v>
      </c>
      <c r="AM63" s="64" t="s">
        <v>93</v>
      </c>
    </row>
    <row r="64" spans="1:39" s="1" customFormat="1" ht="12.75">
      <c r="A64" s="13" t="s">
        <v>116</v>
      </c>
      <c r="B64" s="11"/>
      <c r="C64" s="10"/>
      <c r="D64" s="12"/>
      <c r="E64" s="52">
        <f t="shared" si="19"/>
        <v>11</v>
      </c>
      <c r="F64" s="53">
        <f aca="true" t="shared" si="35" ref="F64:F70">IF(J64=0,1,0)+IF(O64=0,1,0)+IF(T64=0,1,0)+IF(Y64=0,1,0)+IF(AD64=0,1,0)+IF(AI64=0,1,0)</f>
        <v>2</v>
      </c>
      <c r="G64" s="54">
        <f aca="true" t="shared" si="36" ref="G64:G70">J64+O64+T64+Y64+AD64+AI64</f>
        <v>6</v>
      </c>
      <c r="H64" s="60">
        <f aca="true" t="shared" si="37" ref="H64:H70">M64+R64+W64+AB64+AG64+AL64</f>
        <v>188.86999999999998</v>
      </c>
      <c r="I64" s="38">
        <v>26.17</v>
      </c>
      <c r="J64" s="39">
        <v>1</v>
      </c>
      <c r="K64" s="40">
        <v>0</v>
      </c>
      <c r="L64" s="40">
        <v>0</v>
      </c>
      <c r="M64" s="55">
        <f aca="true" t="shared" si="38" ref="M64:M70">IF((OR(I64="",I64="DNF",I64="DQ",I64="DNC")),"",(I64+(5*J64)+(K64*10)-(L64*10)))</f>
        <v>31.17</v>
      </c>
      <c r="N64" s="38">
        <v>34.66</v>
      </c>
      <c r="O64" s="39">
        <v>1</v>
      </c>
      <c r="P64" s="40">
        <v>0</v>
      </c>
      <c r="Q64" s="40">
        <v>0</v>
      </c>
      <c r="R64" s="55">
        <f aca="true" t="shared" si="39" ref="R64:R70">IF((OR(N64="",N64="DNF",N64="DQ",N64="DNC")),"",(N64+(5*O64)+(P64*10)-(Q64*10)))</f>
        <v>39.66</v>
      </c>
      <c r="S64" s="38">
        <v>24.3</v>
      </c>
      <c r="T64" s="39">
        <v>0</v>
      </c>
      <c r="U64" s="40">
        <v>0</v>
      </c>
      <c r="V64" s="40">
        <v>0</v>
      </c>
      <c r="W64" s="55">
        <f aca="true" t="shared" si="40" ref="W64:W70">IF((OR(S64="",S64="DNF",S64="DQ",S64="DNC")),"",(S64+(5*T64)+(U64*10)-(V64*10)))</f>
        <v>24.3</v>
      </c>
      <c r="X64" s="38">
        <v>18.96</v>
      </c>
      <c r="Y64" s="39">
        <v>2</v>
      </c>
      <c r="Z64" s="40">
        <v>0</v>
      </c>
      <c r="AA64" s="40">
        <v>0</v>
      </c>
      <c r="AB64" s="55">
        <f aca="true" t="shared" si="41" ref="AB64:AB70">IF((OR(X64="",X64="DNF",X64="DQ",X64="DNC")),"",(X64+(5*Y64)+(Z64*10)-(AA64*10)))</f>
        <v>28.96</v>
      </c>
      <c r="AC64" s="38">
        <v>23.49</v>
      </c>
      <c r="AD64" s="39">
        <v>2</v>
      </c>
      <c r="AE64" s="40">
        <v>0</v>
      </c>
      <c r="AF64" s="40">
        <v>0</v>
      </c>
      <c r="AG64" s="55">
        <f aca="true" t="shared" si="42" ref="AG64:AG70">IF((OR(AC64="",AC64="DNF",AC64="DQ",AC64="DNC")),"",(AC64+(5*AD64)+(AE64*10)-(AF64*10)))</f>
        <v>33.489999999999995</v>
      </c>
      <c r="AH64" s="38">
        <v>31.29</v>
      </c>
      <c r="AI64" s="39">
        <v>0</v>
      </c>
      <c r="AJ64" s="40">
        <v>0</v>
      </c>
      <c r="AK64" s="40">
        <v>0</v>
      </c>
      <c r="AL64" s="62">
        <f aca="true" t="shared" si="43" ref="AL64:AL70">IF((OR(AH64="",AH64="DNF",AH64="DQ",AH64="DNC")),"",(AH64+(5*AI64)+(AJ64*10)-(AK64*10)))</f>
        <v>31.29</v>
      </c>
      <c r="AM64" s="64" t="s">
        <v>45</v>
      </c>
    </row>
    <row r="65" spans="1:39" s="1" customFormat="1" ht="12.75">
      <c r="A65" s="13" t="s">
        <v>125</v>
      </c>
      <c r="B65" s="11"/>
      <c r="C65" s="10"/>
      <c r="D65" s="12"/>
      <c r="E65" s="52">
        <f t="shared" si="19"/>
        <v>25</v>
      </c>
      <c r="F65" s="53">
        <f t="shared" si="35"/>
        <v>4</v>
      </c>
      <c r="G65" s="54">
        <f t="shared" si="36"/>
        <v>3</v>
      </c>
      <c r="H65" s="60">
        <f t="shared" si="37"/>
        <v>222.06</v>
      </c>
      <c r="I65" s="38">
        <v>38.55</v>
      </c>
      <c r="J65" s="39">
        <v>0</v>
      </c>
      <c r="K65" s="40">
        <v>0</v>
      </c>
      <c r="L65" s="40">
        <v>0</v>
      </c>
      <c r="M65" s="55">
        <f>IF((OR(I65="",I65="DNF",I65="DQ",I65="DNC")),"",(I65+(5*J65)+(K65*10)-(L65*10)))</f>
        <v>38.55</v>
      </c>
      <c r="N65" s="38">
        <v>33.57</v>
      </c>
      <c r="O65" s="39">
        <v>0</v>
      </c>
      <c r="P65" s="40">
        <v>0</v>
      </c>
      <c r="Q65" s="40">
        <v>0</v>
      </c>
      <c r="R65" s="55">
        <f>IF((OR(N65="",N65="DNF",N65="DQ",N65="DNC")),"",(N65+(5*O65)+(P65*10)-(Q65*10)))</f>
        <v>33.57</v>
      </c>
      <c r="S65" s="38">
        <v>32.58</v>
      </c>
      <c r="T65" s="39">
        <v>1</v>
      </c>
      <c r="U65" s="40">
        <v>0</v>
      </c>
      <c r="V65" s="40">
        <v>0</v>
      </c>
      <c r="W65" s="55">
        <f>IF((OR(S65="",S65="DNF",S65="DQ",S65="DNC")),"",(S65+(5*T65)+(U65*10)-(V65*10)))</f>
        <v>37.58</v>
      </c>
      <c r="X65" s="38">
        <v>28.86</v>
      </c>
      <c r="Y65" s="39">
        <v>0</v>
      </c>
      <c r="Z65" s="40">
        <v>0</v>
      </c>
      <c r="AA65" s="40">
        <v>0</v>
      </c>
      <c r="AB65" s="55">
        <f>IF((OR(X65="",X65="DNF",X65="DQ",X65="DNC")),"",(X65+(5*Y65)+(Z65*10)-(AA65*10)))</f>
        <v>28.86</v>
      </c>
      <c r="AC65" s="38">
        <v>35.8</v>
      </c>
      <c r="AD65" s="39">
        <v>2</v>
      </c>
      <c r="AE65" s="40">
        <v>0</v>
      </c>
      <c r="AF65" s="40">
        <v>0</v>
      </c>
      <c r="AG65" s="55">
        <f>IF((OR(AC65="",AC65="DNF",AC65="DQ",AC65="DNC")),"",(AC65+(5*AD65)+(AE65*10)-(AF65*10)))</f>
        <v>45.8</v>
      </c>
      <c r="AH65" s="38">
        <v>37.7</v>
      </c>
      <c r="AI65" s="39">
        <v>0</v>
      </c>
      <c r="AJ65" s="40">
        <v>0</v>
      </c>
      <c r="AK65" s="40">
        <v>0</v>
      </c>
      <c r="AL65" s="62">
        <f>IF((OR(AH65="",AH65="DNF",AH65="DQ",AH65="DNC")),"",(AH65+(5*AI65)+(AJ65*10)-(AK65*10)))</f>
        <v>37.7</v>
      </c>
      <c r="AM65" s="64" t="s">
        <v>89</v>
      </c>
    </row>
    <row r="66" spans="1:39" s="1" customFormat="1" ht="12.75">
      <c r="A66" s="13" t="s">
        <v>33</v>
      </c>
      <c r="B66" s="11"/>
      <c r="C66" s="10"/>
      <c r="D66" s="12"/>
      <c r="E66" s="52">
        <f t="shared" si="19"/>
        <v>40</v>
      </c>
      <c r="F66" s="53">
        <f t="shared" si="35"/>
        <v>3</v>
      </c>
      <c r="G66" s="54">
        <f t="shared" si="36"/>
        <v>10</v>
      </c>
      <c r="H66" s="60">
        <f t="shared" si="37"/>
        <v>272.15</v>
      </c>
      <c r="I66" s="38">
        <v>51.4</v>
      </c>
      <c r="J66" s="39">
        <v>2</v>
      </c>
      <c r="K66" s="40">
        <v>0</v>
      </c>
      <c r="L66" s="40">
        <v>0</v>
      </c>
      <c r="M66" s="55">
        <f>IF((OR(I66="",I66="DNF",I66="DQ",I66="DNC")),"",(I66+(5*J66)+(K66*10)-(L66*10)))</f>
        <v>61.4</v>
      </c>
      <c r="N66" s="38">
        <v>32.85</v>
      </c>
      <c r="O66" s="39">
        <v>0</v>
      </c>
      <c r="P66" s="40">
        <v>0</v>
      </c>
      <c r="Q66" s="40">
        <v>0</v>
      </c>
      <c r="R66" s="55">
        <f>IF((OR(N66="",N66="DNF",N66="DQ",N66="DNC")),"",(N66+(5*O66)+(P66*10)-(Q66*10)))</f>
        <v>32.85</v>
      </c>
      <c r="S66" s="38">
        <v>42.08</v>
      </c>
      <c r="T66" s="39">
        <v>2</v>
      </c>
      <c r="U66" s="40">
        <v>0</v>
      </c>
      <c r="V66" s="40">
        <v>0</v>
      </c>
      <c r="W66" s="55">
        <f>IF((OR(S66="",S66="DNF",S66="DQ",S66="DNC")),"",(S66+(5*T66)+(U66*10)-(V66*10)))</f>
        <v>52.08</v>
      </c>
      <c r="X66" s="38">
        <v>29.98</v>
      </c>
      <c r="Y66" s="39">
        <v>0</v>
      </c>
      <c r="Z66" s="40">
        <v>0</v>
      </c>
      <c r="AA66" s="40">
        <v>0</v>
      </c>
      <c r="AB66" s="55">
        <f>IF((OR(X66="",X66="DNF",X66="DQ",X66="DNC")),"",(X66+(5*Y66)+(Z66*10)-(AA66*10)))</f>
        <v>29.98</v>
      </c>
      <c r="AC66" s="38">
        <v>30.58</v>
      </c>
      <c r="AD66" s="39">
        <v>0</v>
      </c>
      <c r="AE66" s="40">
        <v>0</v>
      </c>
      <c r="AF66" s="40">
        <v>0</v>
      </c>
      <c r="AG66" s="55">
        <f>IF((OR(AC66="",AC66="DNF",AC66="DQ",AC66="DNC")),"",(AC66+(5*AD66)+(AE66*10)-(AF66*10)))</f>
        <v>30.58</v>
      </c>
      <c r="AH66" s="38">
        <v>35.26</v>
      </c>
      <c r="AI66" s="39">
        <v>6</v>
      </c>
      <c r="AJ66" s="40">
        <v>0</v>
      </c>
      <c r="AK66" s="40">
        <v>0</v>
      </c>
      <c r="AL66" s="62">
        <f>IF((OR(AH66="",AH66="DNF",AH66="DQ",AH66="DNC")),"",(AH66+(5*AI66)+(AJ66*10)-(AK66*10)))</f>
        <v>65.25999999999999</v>
      </c>
      <c r="AM66" s="64" t="s">
        <v>46</v>
      </c>
    </row>
    <row r="67" spans="1:39" s="1" customFormat="1" ht="12.75">
      <c r="A67" s="13" t="s">
        <v>117</v>
      </c>
      <c r="B67" s="11"/>
      <c r="C67" s="10"/>
      <c r="D67" s="12"/>
      <c r="E67" s="52">
        <f t="shared" si="19"/>
        <v>1</v>
      </c>
      <c r="F67" s="53">
        <f t="shared" si="35"/>
        <v>5</v>
      </c>
      <c r="G67" s="54">
        <f t="shared" si="36"/>
        <v>2</v>
      </c>
      <c r="H67" s="60">
        <f t="shared" si="37"/>
        <v>131.08</v>
      </c>
      <c r="I67" s="38">
        <v>27.68</v>
      </c>
      <c r="J67" s="39">
        <v>0</v>
      </c>
      <c r="K67" s="40">
        <v>0</v>
      </c>
      <c r="L67" s="40">
        <v>0</v>
      </c>
      <c r="M67" s="55">
        <f t="shared" si="38"/>
        <v>27.68</v>
      </c>
      <c r="N67" s="38">
        <v>18.1</v>
      </c>
      <c r="O67" s="39">
        <v>0</v>
      </c>
      <c r="P67" s="40">
        <v>0</v>
      </c>
      <c r="Q67" s="40">
        <v>0</v>
      </c>
      <c r="R67" s="55">
        <f t="shared" si="39"/>
        <v>18.1</v>
      </c>
      <c r="S67" s="38">
        <v>19.06</v>
      </c>
      <c r="T67" s="39">
        <v>2</v>
      </c>
      <c r="U67" s="40">
        <v>0</v>
      </c>
      <c r="V67" s="40">
        <v>0</v>
      </c>
      <c r="W67" s="55">
        <f t="shared" si="40"/>
        <v>29.06</v>
      </c>
      <c r="X67" s="38">
        <v>16.69</v>
      </c>
      <c r="Y67" s="39">
        <v>0</v>
      </c>
      <c r="Z67" s="40">
        <v>0</v>
      </c>
      <c r="AA67" s="40">
        <v>0</v>
      </c>
      <c r="AB67" s="55">
        <f t="shared" si="41"/>
        <v>16.69</v>
      </c>
      <c r="AC67" s="38">
        <v>17.96</v>
      </c>
      <c r="AD67" s="39">
        <v>0</v>
      </c>
      <c r="AE67" s="40">
        <v>0</v>
      </c>
      <c r="AF67" s="40">
        <v>0</v>
      </c>
      <c r="AG67" s="55">
        <f t="shared" si="42"/>
        <v>17.96</v>
      </c>
      <c r="AH67" s="38">
        <v>21.59</v>
      </c>
      <c r="AI67" s="39">
        <v>0</v>
      </c>
      <c r="AJ67" s="40">
        <v>0</v>
      </c>
      <c r="AK67" s="40">
        <v>0</v>
      </c>
      <c r="AL67" s="62">
        <f t="shared" si="43"/>
        <v>21.59</v>
      </c>
      <c r="AM67" s="64" t="s">
        <v>55</v>
      </c>
    </row>
    <row r="68" spans="1:39" s="1" customFormat="1" ht="12.75">
      <c r="A68" s="13" t="s">
        <v>118</v>
      </c>
      <c r="B68" s="11"/>
      <c r="C68" s="10"/>
      <c r="D68" s="12"/>
      <c r="E68" s="52">
        <f t="shared" si="19"/>
        <v>2</v>
      </c>
      <c r="F68" s="53">
        <f t="shared" si="35"/>
        <v>4</v>
      </c>
      <c r="G68" s="54">
        <f t="shared" si="36"/>
        <v>2</v>
      </c>
      <c r="H68" s="60">
        <f t="shared" si="37"/>
        <v>134.7</v>
      </c>
      <c r="I68" s="38">
        <v>25.36</v>
      </c>
      <c r="J68" s="39">
        <v>0</v>
      </c>
      <c r="K68" s="40">
        <v>0</v>
      </c>
      <c r="L68" s="40">
        <v>0</v>
      </c>
      <c r="M68" s="55">
        <f t="shared" si="38"/>
        <v>25.36</v>
      </c>
      <c r="N68" s="38">
        <v>20.35</v>
      </c>
      <c r="O68" s="39">
        <v>1</v>
      </c>
      <c r="P68" s="40">
        <v>0</v>
      </c>
      <c r="Q68" s="40">
        <v>0</v>
      </c>
      <c r="R68" s="55">
        <f t="shared" si="39"/>
        <v>25.35</v>
      </c>
      <c r="S68" s="38">
        <v>18.73</v>
      </c>
      <c r="T68" s="39">
        <v>1</v>
      </c>
      <c r="U68" s="40">
        <v>0</v>
      </c>
      <c r="V68" s="40">
        <v>0</v>
      </c>
      <c r="W68" s="55">
        <f t="shared" si="40"/>
        <v>23.73</v>
      </c>
      <c r="X68" s="38">
        <v>18.65</v>
      </c>
      <c r="Y68" s="39">
        <v>0</v>
      </c>
      <c r="Z68" s="40">
        <v>0</v>
      </c>
      <c r="AA68" s="40">
        <v>0</v>
      </c>
      <c r="AB68" s="55">
        <f t="shared" si="41"/>
        <v>18.65</v>
      </c>
      <c r="AC68" s="38">
        <v>19.66</v>
      </c>
      <c r="AD68" s="39">
        <v>0</v>
      </c>
      <c r="AE68" s="40">
        <v>0</v>
      </c>
      <c r="AF68" s="40">
        <v>0</v>
      </c>
      <c r="AG68" s="55">
        <f t="shared" si="42"/>
        <v>19.66</v>
      </c>
      <c r="AH68" s="38">
        <v>21.95</v>
      </c>
      <c r="AI68" s="39">
        <v>0</v>
      </c>
      <c r="AJ68" s="40">
        <v>0</v>
      </c>
      <c r="AK68" s="40">
        <v>0</v>
      </c>
      <c r="AL68" s="62">
        <f t="shared" si="43"/>
        <v>21.95</v>
      </c>
      <c r="AM68" s="64" t="s">
        <v>119</v>
      </c>
    </row>
    <row r="69" spans="1:39" s="1" customFormat="1" ht="12.75">
      <c r="A69" s="13" t="s">
        <v>120</v>
      </c>
      <c r="B69" s="11"/>
      <c r="C69" s="10"/>
      <c r="D69" s="12"/>
      <c r="E69" s="52">
        <f t="shared" si="19"/>
        <v>20</v>
      </c>
      <c r="F69" s="53">
        <f t="shared" si="35"/>
        <v>0</v>
      </c>
      <c r="G69" s="54">
        <f t="shared" si="36"/>
        <v>11</v>
      </c>
      <c r="H69" s="60">
        <f t="shared" si="37"/>
        <v>206.40000000000003</v>
      </c>
      <c r="I69" s="38">
        <v>26.81</v>
      </c>
      <c r="J69" s="39">
        <v>2</v>
      </c>
      <c r="K69" s="40">
        <v>0</v>
      </c>
      <c r="L69" s="40">
        <v>0</v>
      </c>
      <c r="M69" s="55">
        <f t="shared" si="38"/>
        <v>36.81</v>
      </c>
      <c r="N69" s="38">
        <v>20.23</v>
      </c>
      <c r="O69" s="39">
        <v>3</v>
      </c>
      <c r="P69" s="40">
        <v>0</v>
      </c>
      <c r="Q69" s="40">
        <v>0</v>
      </c>
      <c r="R69" s="55">
        <f t="shared" si="39"/>
        <v>35.230000000000004</v>
      </c>
      <c r="S69" s="38">
        <v>23.92</v>
      </c>
      <c r="T69" s="39">
        <v>2</v>
      </c>
      <c r="U69" s="40">
        <v>0</v>
      </c>
      <c r="V69" s="40">
        <v>0</v>
      </c>
      <c r="W69" s="55">
        <f t="shared" si="40"/>
        <v>33.92</v>
      </c>
      <c r="X69" s="38">
        <v>24.95</v>
      </c>
      <c r="Y69" s="39">
        <v>1</v>
      </c>
      <c r="Z69" s="40">
        <v>1</v>
      </c>
      <c r="AA69" s="40">
        <v>0</v>
      </c>
      <c r="AB69" s="55">
        <f t="shared" si="41"/>
        <v>39.95</v>
      </c>
      <c r="AC69" s="38">
        <v>20.26</v>
      </c>
      <c r="AD69" s="39">
        <v>1</v>
      </c>
      <c r="AE69" s="40">
        <v>0</v>
      </c>
      <c r="AF69" s="40">
        <v>0</v>
      </c>
      <c r="AG69" s="55">
        <f t="shared" si="42"/>
        <v>25.26</v>
      </c>
      <c r="AH69" s="38">
        <v>25.23</v>
      </c>
      <c r="AI69" s="39">
        <v>2</v>
      </c>
      <c r="AJ69" s="40">
        <v>0</v>
      </c>
      <c r="AK69" s="40">
        <v>0</v>
      </c>
      <c r="AL69" s="62">
        <f t="shared" si="43"/>
        <v>35.230000000000004</v>
      </c>
      <c r="AM69" s="64" t="s">
        <v>51</v>
      </c>
    </row>
    <row r="70" spans="1:39" s="1" customFormat="1" ht="12.75">
      <c r="A70" s="13" t="s">
        <v>121</v>
      </c>
      <c r="B70" s="11"/>
      <c r="C70" s="10"/>
      <c r="D70" s="12"/>
      <c r="E70" s="52">
        <f t="shared" si="19"/>
        <v>16</v>
      </c>
      <c r="F70" s="53">
        <f t="shared" si="35"/>
        <v>5</v>
      </c>
      <c r="G70" s="54">
        <f t="shared" si="36"/>
        <v>3</v>
      </c>
      <c r="H70" s="60">
        <f t="shared" si="37"/>
        <v>196.67000000000002</v>
      </c>
      <c r="I70" s="38">
        <v>35.5</v>
      </c>
      <c r="J70" s="39">
        <v>0</v>
      </c>
      <c r="K70" s="40">
        <v>0</v>
      </c>
      <c r="L70" s="40">
        <v>0</v>
      </c>
      <c r="M70" s="55">
        <f t="shared" si="38"/>
        <v>35.5</v>
      </c>
      <c r="N70" s="38">
        <v>26.29</v>
      </c>
      <c r="O70" s="39">
        <v>0</v>
      </c>
      <c r="P70" s="40">
        <v>0</v>
      </c>
      <c r="Q70" s="40">
        <v>0</v>
      </c>
      <c r="R70" s="55">
        <f t="shared" si="39"/>
        <v>26.29</v>
      </c>
      <c r="S70" s="38">
        <v>32.86</v>
      </c>
      <c r="T70" s="39">
        <v>0</v>
      </c>
      <c r="U70" s="40">
        <v>0</v>
      </c>
      <c r="V70" s="40">
        <v>0</v>
      </c>
      <c r="W70" s="55">
        <f t="shared" si="40"/>
        <v>32.86</v>
      </c>
      <c r="X70" s="38">
        <v>26.58</v>
      </c>
      <c r="Y70" s="39">
        <v>3</v>
      </c>
      <c r="Z70" s="40">
        <v>0</v>
      </c>
      <c r="AA70" s="40">
        <v>0</v>
      </c>
      <c r="AB70" s="55">
        <f t="shared" si="41"/>
        <v>41.58</v>
      </c>
      <c r="AC70" s="38">
        <v>29.45</v>
      </c>
      <c r="AD70" s="39">
        <v>0</v>
      </c>
      <c r="AE70" s="40">
        <v>0</v>
      </c>
      <c r="AF70" s="40">
        <v>0</v>
      </c>
      <c r="AG70" s="55">
        <f t="shared" si="42"/>
        <v>29.45</v>
      </c>
      <c r="AH70" s="38">
        <v>30.99</v>
      </c>
      <c r="AI70" s="39">
        <v>0</v>
      </c>
      <c r="AJ70" s="40">
        <v>0</v>
      </c>
      <c r="AK70" s="40">
        <v>0</v>
      </c>
      <c r="AL70" s="62">
        <f t="shared" si="43"/>
        <v>30.99</v>
      </c>
      <c r="AM70" s="64" t="s">
        <v>52</v>
      </c>
    </row>
    <row r="71" spans="1:39" s="4" customFormat="1" ht="13.5" thickBot="1">
      <c r="A71" s="75" t="s">
        <v>16</v>
      </c>
      <c r="B71" s="75"/>
      <c r="C71" s="75"/>
      <c r="D71" s="75"/>
      <c r="E71" s="76"/>
      <c r="F71" s="77"/>
      <c r="G71" s="78"/>
      <c r="H71" s="79"/>
      <c r="I71" s="80"/>
      <c r="J71" s="81"/>
      <c r="K71" s="81"/>
      <c r="L71" s="81"/>
      <c r="M71" s="82"/>
      <c r="N71" s="80"/>
      <c r="O71" s="81"/>
      <c r="P71" s="81"/>
      <c r="Q71" s="81"/>
      <c r="R71" s="82"/>
      <c r="S71" s="80"/>
      <c r="T71" s="81"/>
      <c r="U71" s="81"/>
      <c r="V71" s="81"/>
      <c r="W71" s="82"/>
      <c r="X71" s="80"/>
      <c r="Y71" s="81"/>
      <c r="Z71" s="81"/>
      <c r="AA71" s="81"/>
      <c r="AB71" s="82"/>
      <c r="AC71" s="80"/>
      <c r="AD71" s="81"/>
      <c r="AE71" s="81"/>
      <c r="AF71" s="81"/>
      <c r="AG71" s="82"/>
      <c r="AH71" s="80"/>
      <c r="AI71" s="81"/>
      <c r="AJ71" s="81"/>
      <c r="AK71" s="81"/>
      <c r="AL71" s="82"/>
      <c r="AM71" s="83"/>
    </row>
    <row r="72" spans="1:38" s="4" customFormat="1" ht="12.75">
      <c r="A72" s="27" t="s">
        <v>17</v>
      </c>
      <c r="B72" s="28"/>
      <c r="C72" s="28"/>
      <c r="D72" s="28"/>
      <c r="E72" s="29"/>
      <c r="F72" s="31"/>
      <c r="G72" s="32"/>
      <c r="H72" s="58"/>
      <c r="I72" s="44">
        <v>200</v>
      </c>
      <c r="J72" s="30"/>
      <c r="K72" s="30"/>
      <c r="L72" s="30"/>
      <c r="M72" s="45"/>
      <c r="N72" s="44">
        <v>200</v>
      </c>
      <c r="O72" s="30"/>
      <c r="P72" s="30"/>
      <c r="Q72" s="30"/>
      <c r="R72" s="45"/>
      <c r="S72" s="44">
        <v>200</v>
      </c>
      <c r="T72" s="30"/>
      <c r="U72" s="30"/>
      <c r="V72" s="30"/>
      <c r="W72" s="45"/>
      <c r="X72" s="44">
        <v>200</v>
      </c>
      <c r="Y72" s="30"/>
      <c r="Z72" s="30"/>
      <c r="AA72" s="30"/>
      <c r="AB72" s="45"/>
      <c r="AC72" s="44">
        <v>200</v>
      </c>
      <c r="AD72" s="30"/>
      <c r="AE72" s="30"/>
      <c r="AF72" s="30"/>
      <c r="AG72" s="45"/>
      <c r="AH72" s="44">
        <v>200</v>
      </c>
      <c r="AI72" s="30"/>
      <c r="AJ72" s="30"/>
      <c r="AK72" s="30"/>
      <c r="AL72" s="45"/>
    </row>
    <row r="73" spans="1:38" s="4" customFormat="1" ht="12.75">
      <c r="A73" s="33" t="s">
        <v>18</v>
      </c>
      <c r="B73" s="34"/>
      <c r="C73" s="34"/>
      <c r="D73" s="34"/>
      <c r="E73" s="19"/>
      <c r="F73" s="21"/>
      <c r="G73" s="22"/>
      <c r="H73" s="59"/>
      <c r="I73" s="46">
        <v>20</v>
      </c>
      <c r="J73" s="20"/>
      <c r="K73" s="20"/>
      <c r="L73" s="20"/>
      <c r="M73" s="41"/>
      <c r="N73" s="46">
        <v>20</v>
      </c>
      <c r="O73" s="20"/>
      <c r="P73" s="20"/>
      <c r="Q73" s="20"/>
      <c r="R73" s="41"/>
      <c r="S73" s="46">
        <v>20</v>
      </c>
      <c r="T73" s="20"/>
      <c r="U73" s="20"/>
      <c r="V73" s="20"/>
      <c r="W73" s="41"/>
      <c r="X73" s="46">
        <v>20</v>
      </c>
      <c r="Y73" s="20"/>
      <c r="Z73" s="20"/>
      <c r="AA73" s="20"/>
      <c r="AB73" s="41"/>
      <c r="AC73" s="46">
        <v>20</v>
      </c>
      <c r="AD73" s="20"/>
      <c r="AE73" s="20"/>
      <c r="AF73" s="20"/>
      <c r="AG73" s="41"/>
      <c r="AH73" s="46">
        <v>20</v>
      </c>
      <c r="AI73" s="20"/>
      <c r="AJ73" s="20"/>
      <c r="AK73" s="20"/>
      <c r="AL73" s="41"/>
    </row>
    <row r="74" spans="1:38" s="4" customFormat="1" ht="12.75">
      <c r="A74" s="33" t="s">
        <v>19</v>
      </c>
      <c r="B74" s="34"/>
      <c r="C74" s="34"/>
      <c r="D74" s="34"/>
      <c r="E74" s="19"/>
      <c r="F74" s="21"/>
      <c r="G74" s="22"/>
      <c r="H74" s="59"/>
      <c r="I74" s="46">
        <f>MIN(I3:I71)</f>
        <v>25.29</v>
      </c>
      <c r="J74" s="20"/>
      <c r="K74" s="20"/>
      <c r="L74" s="20"/>
      <c r="M74" s="41">
        <f>MIN(M3:M71)</f>
        <v>25.36</v>
      </c>
      <c r="N74" s="46">
        <f>MIN(N3:N71)</f>
        <v>18.1</v>
      </c>
      <c r="O74" s="20"/>
      <c r="P74" s="20"/>
      <c r="Q74" s="20"/>
      <c r="R74" s="41">
        <f>MIN(R3:R71)</f>
        <v>18.1</v>
      </c>
      <c r="S74" s="46">
        <f>MIN(S3:S71)</f>
        <v>18.73</v>
      </c>
      <c r="T74" s="20"/>
      <c r="U74" s="20"/>
      <c r="V74" s="20"/>
      <c r="W74" s="41">
        <f>MIN(W3:W71)</f>
        <v>20.31</v>
      </c>
      <c r="X74" s="46">
        <f>MIN(X3:X71)</f>
        <v>15.3</v>
      </c>
      <c r="Y74" s="20"/>
      <c r="Z74" s="20"/>
      <c r="AA74" s="20"/>
      <c r="AB74" s="41">
        <f>MIN(AB3:AB71)</f>
        <v>15.3</v>
      </c>
      <c r="AC74" s="46">
        <f>MIN(AC3:AC71)</f>
        <v>17.79</v>
      </c>
      <c r="AD74" s="20"/>
      <c r="AE74" s="20"/>
      <c r="AF74" s="20"/>
      <c r="AG74" s="41">
        <f>MIN(AG3:AG71)</f>
        <v>17.79</v>
      </c>
      <c r="AH74" s="46">
        <f>MIN(AH3:AH71)</f>
        <v>20.62</v>
      </c>
      <c r="AI74" s="20"/>
      <c r="AJ74" s="20"/>
      <c r="AK74" s="20"/>
      <c r="AL74" s="41">
        <f>MIN(AL3:AL71)</f>
        <v>20.62</v>
      </c>
    </row>
    <row r="75" spans="1:38" s="4" customFormat="1" ht="12.75">
      <c r="A75" s="33" t="s">
        <v>20</v>
      </c>
      <c r="B75" s="34"/>
      <c r="C75" s="34"/>
      <c r="D75" s="34"/>
      <c r="E75" s="19"/>
      <c r="F75" s="21"/>
      <c r="G75" s="22"/>
      <c r="H75" s="59"/>
      <c r="I75" s="46">
        <f>MAX(I3:I71)</f>
        <v>126.1</v>
      </c>
      <c r="J75" s="20"/>
      <c r="K75" s="20"/>
      <c r="L75" s="20"/>
      <c r="M75" s="41">
        <f>MAX(M3:M71)</f>
        <v>156.1</v>
      </c>
      <c r="N75" s="46">
        <f>MAX(N3:N71)</f>
        <v>129.29</v>
      </c>
      <c r="O75" s="20"/>
      <c r="P75" s="20"/>
      <c r="Q75" s="20"/>
      <c r="R75" s="41">
        <f>MAX(R3:R71)</f>
        <v>139.29</v>
      </c>
      <c r="S75" s="46">
        <f>MAX(S3:S71)</f>
        <v>124.81</v>
      </c>
      <c r="T75" s="20"/>
      <c r="U75" s="20"/>
      <c r="V75" s="20"/>
      <c r="W75" s="41">
        <f>MAX(W3:W71)</f>
        <v>134.81</v>
      </c>
      <c r="X75" s="46">
        <f>MAX(X3:X71)</f>
        <v>92.44</v>
      </c>
      <c r="Y75" s="20"/>
      <c r="Z75" s="20"/>
      <c r="AA75" s="20"/>
      <c r="AB75" s="41">
        <f>MAX(AB3:AB71)</f>
        <v>120.92</v>
      </c>
      <c r="AC75" s="46">
        <f>MAX(AC3:AC71)</f>
        <v>111.83</v>
      </c>
      <c r="AD75" s="20"/>
      <c r="AE75" s="20"/>
      <c r="AF75" s="20"/>
      <c r="AG75" s="41">
        <f>MAX(AG3:AG71)</f>
        <v>126.99</v>
      </c>
      <c r="AH75" s="46">
        <f>MAX(AH3:AH71)</f>
        <v>118.6</v>
      </c>
      <c r="AI75" s="20"/>
      <c r="AJ75" s="20"/>
      <c r="AK75" s="20"/>
      <c r="AL75" s="41">
        <f>MAX(AL3:AL71)</f>
        <v>133.6</v>
      </c>
    </row>
    <row r="76" spans="1:38" s="4" customFormat="1" ht="12.75">
      <c r="A76" s="33" t="s">
        <v>21</v>
      </c>
      <c r="B76" s="34"/>
      <c r="C76" s="34"/>
      <c r="D76" s="34"/>
      <c r="E76" s="19"/>
      <c r="F76" s="21"/>
      <c r="G76" s="22"/>
      <c r="H76" s="59"/>
      <c r="I76" s="46">
        <f>AVERAGE(I3:I71)</f>
        <v>47.17552238805971</v>
      </c>
      <c r="J76" s="20"/>
      <c r="K76" s="20"/>
      <c r="L76" s="20"/>
      <c r="M76" s="47">
        <f>AVERAGE(M3:M71)</f>
        <v>54.787462686567174</v>
      </c>
      <c r="N76" s="46">
        <f>AVERAGE(N3:N71)</f>
        <v>39.02940298507464</v>
      </c>
      <c r="O76" s="20"/>
      <c r="P76" s="20"/>
      <c r="Q76" s="20"/>
      <c r="R76" s="47">
        <f>AVERAGE(R3:R71)</f>
        <v>45.074179104477615</v>
      </c>
      <c r="S76" s="46">
        <f>AVERAGE(S3:S71)</f>
        <v>38.71253731343284</v>
      </c>
      <c r="T76" s="20"/>
      <c r="U76" s="20"/>
      <c r="V76" s="20"/>
      <c r="W76" s="47">
        <f>AVERAGE(W3:W71)</f>
        <v>46.24985074626866</v>
      </c>
      <c r="X76" s="46">
        <f>AVERAGE(X3:X71)</f>
        <v>34.77925373134329</v>
      </c>
      <c r="Y76" s="20"/>
      <c r="Z76" s="20"/>
      <c r="AA76" s="20"/>
      <c r="AB76" s="47">
        <f>AVERAGE(AB3:AB71)</f>
        <v>40.97328358208956</v>
      </c>
      <c r="AC76" s="46">
        <f>AVERAGE(AC3:AC71)</f>
        <v>39.80955223880596</v>
      </c>
      <c r="AD76" s="20"/>
      <c r="AE76" s="20"/>
      <c r="AF76" s="20"/>
      <c r="AG76" s="47">
        <f>AVERAGE(AG3:AG71)</f>
        <v>45.70507462686566</v>
      </c>
      <c r="AH76" s="46">
        <f>AVERAGE(AH3:AH71)</f>
        <v>46.798656716417916</v>
      </c>
      <c r="AI76" s="20"/>
      <c r="AJ76" s="20"/>
      <c r="AK76" s="20"/>
      <c r="AL76" s="47">
        <f>AVERAGE(AL3:AL71)</f>
        <v>53.58970149253731</v>
      </c>
    </row>
    <row r="77" spans="1:38" s="4" customFormat="1" ht="12.75">
      <c r="A77" s="33" t="s">
        <v>22</v>
      </c>
      <c r="B77" s="34"/>
      <c r="C77" s="34"/>
      <c r="D77" s="34"/>
      <c r="E77" s="19"/>
      <c r="F77" s="21"/>
      <c r="G77" s="22"/>
      <c r="H77" s="59"/>
      <c r="I77" s="46">
        <f>STDEV(I3:I71)</f>
        <v>20.014034491249195</v>
      </c>
      <c r="J77" s="20"/>
      <c r="K77" s="20"/>
      <c r="L77" s="20"/>
      <c r="M77" s="41">
        <f>STDEV(J3:M71)</f>
        <v>26.865114711294336</v>
      </c>
      <c r="N77" s="46">
        <f>STDEV(N3:N71)</f>
        <v>18.97819146160463</v>
      </c>
      <c r="O77" s="20"/>
      <c r="P77" s="20"/>
      <c r="Q77" s="20"/>
      <c r="R77" s="41">
        <f>STDEV(O3:R71)</f>
        <v>22.759919045004434</v>
      </c>
      <c r="S77" s="46">
        <f>STDEV(S3:S71)</f>
        <v>17.41375312820157</v>
      </c>
      <c r="T77" s="20"/>
      <c r="U77" s="20"/>
      <c r="V77" s="20"/>
      <c r="W77" s="41">
        <f>STDEV(T3:W71)</f>
        <v>22.621421907900103</v>
      </c>
      <c r="X77" s="46">
        <f>STDEV(X3:X71)</f>
        <v>15.931284194982881</v>
      </c>
      <c r="Y77" s="20"/>
      <c r="Z77" s="20"/>
      <c r="AA77" s="20"/>
      <c r="AB77" s="41">
        <f>STDEV(Y3:AB71)</f>
        <v>20.656341784441075</v>
      </c>
      <c r="AC77" s="46">
        <f>STDEV(AC3:AC71)</f>
        <v>19.549872853406285</v>
      </c>
      <c r="AD77" s="20"/>
      <c r="AE77" s="20"/>
      <c r="AF77" s="20"/>
      <c r="AG77" s="41">
        <f>STDEV(AD3:AG71)</f>
        <v>22.784410942574574</v>
      </c>
      <c r="AH77" s="46">
        <f>STDEV(AH3:AH71)</f>
        <v>19.51170199738905</v>
      </c>
      <c r="AI77" s="20"/>
      <c r="AJ77" s="20"/>
      <c r="AK77" s="20"/>
      <c r="AL77" s="41">
        <f>STDEV(AI3:AL71)</f>
        <v>25.58801913106748</v>
      </c>
    </row>
    <row r="78" spans="1:38" s="4" customFormat="1" ht="12.75">
      <c r="A78" s="33" t="s">
        <v>23</v>
      </c>
      <c r="B78" s="34"/>
      <c r="C78" s="34"/>
      <c r="D78" s="34"/>
      <c r="E78" s="19"/>
      <c r="F78" s="21"/>
      <c r="G78" s="22"/>
      <c r="H78" s="59"/>
      <c r="I78" s="46"/>
      <c r="J78" s="20">
        <f>MAX(J3:J71)</f>
        <v>8</v>
      </c>
      <c r="K78" s="20"/>
      <c r="L78" s="20"/>
      <c r="M78" s="41"/>
      <c r="N78" s="46"/>
      <c r="O78" s="20">
        <f>MAX(O3:O71)</f>
        <v>8</v>
      </c>
      <c r="P78" s="20"/>
      <c r="Q78" s="20"/>
      <c r="R78" s="41"/>
      <c r="S78" s="46"/>
      <c r="T78" s="20">
        <f>MAX(T3:T71)</f>
        <v>8</v>
      </c>
      <c r="U78" s="20"/>
      <c r="V78" s="20"/>
      <c r="W78" s="41"/>
      <c r="X78" s="46"/>
      <c r="Y78" s="20">
        <f>MAX(Y3:Y71)</f>
        <v>8</v>
      </c>
      <c r="Z78" s="20"/>
      <c r="AA78" s="20"/>
      <c r="AB78" s="41"/>
      <c r="AC78" s="46"/>
      <c r="AD78" s="20">
        <f>MAX(AD3:AD71)</f>
        <v>5</v>
      </c>
      <c r="AE78" s="20"/>
      <c r="AF78" s="20"/>
      <c r="AG78" s="41"/>
      <c r="AH78" s="46"/>
      <c r="AI78" s="20">
        <f>MAX(AI3:AI71)</f>
        <v>6</v>
      </c>
      <c r="AJ78" s="20"/>
      <c r="AK78" s="20"/>
      <c r="AL78" s="41"/>
    </row>
    <row r="79" spans="1:38" s="4" customFormat="1" ht="13.5" thickBot="1">
      <c r="A79" s="35" t="s">
        <v>24</v>
      </c>
      <c r="B79" s="36"/>
      <c r="C79" s="36"/>
      <c r="D79" s="36"/>
      <c r="E79" s="23"/>
      <c r="F79" s="25"/>
      <c r="G79" s="26"/>
      <c r="H79" s="57"/>
      <c r="I79" s="42"/>
      <c r="J79" s="24">
        <f>AVERAGE(J3:J71)</f>
        <v>1.3134328358208955</v>
      </c>
      <c r="K79" s="24"/>
      <c r="L79" s="24"/>
      <c r="M79" s="43"/>
      <c r="N79" s="42"/>
      <c r="O79" s="24">
        <f>AVERAGE(O3:O71)</f>
        <v>1.0597014925373134</v>
      </c>
      <c r="P79" s="24"/>
      <c r="Q79" s="24"/>
      <c r="R79" s="43"/>
      <c r="S79" s="42"/>
      <c r="T79" s="24">
        <f>AVERAGE(T3:T71)</f>
        <v>1.507462686567164</v>
      </c>
      <c r="U79" s="24"/>
      <c r="V79" s="24"/>
      <c r="W79" s="43"/>
      <c r="X79" s="42"/>
      <c r="Y79" s="24">
        <f>AVERAGE(Y3:Y71)</f>
        <v>1.1194029850746268</v>
      </c>
      <c r="Z79" s="24"/>
      <c r="AA79" s="24"/>
      <c r="AB79" s="43"/>
      <c r="AC79" s="42"/>
      <c r="AD79" s="24">
        <f>AVERAGE(AD3:AD71)</f>
        <v>1.0895522388059702</v>
      </c>
      <c r="AE79" s="24"/>
      <c r="AF79" s="24"/>
      <c r="AG79" s="43"/>
      <c r="AH79" s="42"/>
      <c r="AI79" s="24">
        <f>AVERAGE(AI3:AI71)</f>
        <v>1.1791044776119404</v>
      </c>
      <c r="AJ79" s="24"/>
      <c r="AK79" s="24"/>
      <c r="AL79" s="43"/>
    </row>
    <row r="80" spans="1:38" s="4" customFormat="1" ht="12.75">
      <c r="A80" s="6"/>
      <c r="B80" s="6"/>
      <c r="C80" s="6"/>
      <c r="D80" s="6"/>
      <c r="E80" s="7"/>
      <c r="F80" s="5"/>
      <c r="G80" s="5"/>
      <c r="H80" s="5"/>
      <c r="I80" s="48"/>
      <c r="J80" s="5"/>
      <c r="K80" s="5"/>
      <c r="L80" s="5"/>
      <c r="M80" s="48"/>
      <c r="N80" s="48"/>
      <c r="O80" s="5"/>
      <c r="P80" s="5"/>
      <c r="Q80" s="5"/>
      <c r="R80" s="48"/>
      <c r="S80" s="48"/>
      <c r="T80" s="5"/>
      <c r="U80" s="5"/>
      <c r="V80" s="5"/>
      <c r="W80" s="48"/>
      <c r="X80" s="48"/>
      <c r="Y80" s="5"/>
      <c r="Z80" s="5"/>
      <c r="AA80" s="5"/>
      <c r="AB80" s="48"/>
      <c r="AC80" s="48"/>
      <c r="AD80" s="5"/>
      <c r="AE80" s="5"/>
      <c r="AF80" s="5"/>
      <c r="AG80" s="48"/>
      <c r="AH80" s="48"/>
      <c r="AI80" s="5"/>
      <c r="AJ80" s="5"/>
      <c r="AK80" s="5"/>
      <c r="AL80" s="48"/>
    </row>
  </sheetData>
  <sheetProtection insertRows="0" deleteRows="0" selectLockedCells="1" sort="0"/>
  <mergeCells count="6">
    <mergeCell ref="AC1:AF1"/>
    <mergeCell ref="AH1:AK1"/>
    <mergeCell ref="I1:L1"/>
    <mergeCell ref="N1:Q1"/>
    <mergeCell ref="S1:V1"/>
    <mergeCell ref="X1:AA1"/>
  </mergeCells>
  <dataValidations count="5">
    <dataValidation type="whole" allowBlank="1" showErrorMessage="1" errorTitle="Must be 0 or 1" error="You either have a procedural penanty or not.&#10;Legal Values are 0 or 1." sqref="AE4:AF70 K4:L70 U4:V70 Z4:AA70 P4:Q70 AJ4:AK70">
      <formula1>0</formula1>
      <formula2>1</formula2>
    </dataValidation>
    <dataValidation errorStyle="warning" type="decimal" allowBlank="1" showErrorMessage="1" errorTitle="That's a lot of misses" error="It's unusual to miss more than 10" sqref="AI4:AI70 Y4:Y70 T4:T70 O4:O70 J4:J70 AD4:AD70">
      <formula1>0</formula1>
      <formula2>10</formula2>
    </dataValidation>
    <dataValidation errorStyle="warning" type="decimal" allowBlank="1" errorTitle="New Max or Min" error="Please verify your data" sqref="S4:S70 N4:N70 X4:X70">
      <formula1>#REF!</formula1>
      <formula2>#REF!</formula2>
    </dataValidation>
    <dataValidation allowBlank="1" showInputMessage="1" sqref="I4:I70"/>
    <dataValidation errorStyle="warning" type="decimal" allowBlank="1" errorTitle="New Max or Min" error="Please verify your data" sqref="AC4:AC70 AH4:AH70">
      <formula1>#REF!</formula1>
      <formula2>#REF!</formula2>
    </dataValidation>
  </dataValidations>
  <printOptions/>
  <pageMargins left="0.25" right="0.25" top="1" bottom="0.5" header="0.25" footer="0.25"/>
  <pageSetup fitToHeight="0" fitToWidth="1" horizontalDpi="300" verticalDpi="300" orientation="landscape" scale="58" r:id="rId1"/>
  <headerFooter alignWithMargins="0">
    <oddHeader>&amp;CPage &amp;P&amp;R&amp;F</oddHeader>
  </headerFooter>
  <rowBreaks count="1" manualBreakCount="1">
    <brk id="71" max="255" man="1"/>
  </rowBreaks>
  <colBreaks count="1" manualBreakCount="1">
    <brk id="28" max="247" man="1"/>
  </colBreaks>
  <ignoredErrors>
    <ignoredError sqref="N74:N77 I76:I77 I74:I75 AH74 AH75:AH77 AC74:AC77 X74:X77 S74:S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Dusty</cp:lastModifiedBy>
  <cp:lastPrinted>2017-11-18T19:47:34Z</cp:lastPrinted>
  <dcterms:created xsi:type="dcterms:W3CDTF">2001-01-20T20:19:50Z</dcterms:created>
  <dcterms:modified xsi:type="dcterms:W3CDTF">2017-11-20T15:18:22Z</dcterms:modified>
  <cp:category/>
  <cp:version/>
  <cp:contentType/>
  <cp:contentStatus/>
</cp:coreProperties>
</file>