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2"/>
  </bookViews>
  <sheets>
    <sheet name="Clean Match" sheetId="1" r:id="rId1"/>
    <sheet name="Category Scores" sheetId="2" r:id="rId2"/>
    <sheet name="Overall Rank Scores" sheetId="3" r:id="rId3"/>
    <sheet name="Raw Scores" sheetId="4" r:id="rId4"/>
  </sheets>
  <definedNames>
    <definedName name="Default_Rank_Score" localSheetId="1">'Category Scores'!$E$54</definedName>
    <definedName name="Default_Rank_Score" localSheetId="0">'Clean Match'!$E$54</definedName>
    <definedName name="Default_Rank_Score" localSheetId="2">'Overall Rank Scores'!$E$54</definedName>
    <definedName name="Default_Rank_Score" localSheetId="3">'Raw Scores'!$E$54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1">'Category Scores'!$A$1:$AS$53</definedName>
    <definedName name="_xlnm.Print_Area" localSheetId="0">'Clean Match'!$A$1:$AS$53</definedName>
    <definedName name="_xlnm.Print_Area" localSheetId="2">'Overall Rank Scores'!$A$1:$AT$44</definedName>
    <definedName name="_xlnm.Print_Area" localSheetId="3">'Raw Scores'!$A$1:$AS$53</definedName>
    <definedName name="_xlnm.Print_Titles" localSheetId="1">'Category Scores'!$A:$D,'Category Scores'!$1:$3</definedName>
    <definedName name="_xlnm.Print_Titles" localSheetId="0">'Clean Match'!$A:$D,'Clean Match'!$1:$3</definedName>
    <definedName name="_xlnm.Print_Titles" localSheetId="2">'Overall Rank Scores'!$A:$D,'Overall Rank Scores'!$1:$3</definedName>
    <definedName name="_xlnm.Print_Titles" localSheetId="3">'Raw Scores'!$A:$D,'Raw Scores'!$1:$3</definedName>
    <definedName name="S10Max" localSheetId="1">'Category Scores'!#REF!</definedName>
    <definedName name="S10Max" localSheetId="0">'Clean Match'!#REF!</definedName>
    <definedName name="S10Max" localSheetId="2">'Overall Rank Scores'!#REF!</definedName>
    <definedName name="S10Max" localSheetId="3">'Raw Scores'!#REF!</definedName>
    <definedName name="S10Max">#REF!</definedName>
    <definedName name="S10Min" localSheetId="1">'Category Scores'!#REF!</definedName>
    <definedName name="S10Min" localSheetId="0">'Clean Match'!#REF!</definedName>
    <definedName name="S10Min" localSheetId="2">'Overall Rank Scores'!#REF!</definedName>
    <definedName name="S10Min" localSheetId="3">'Raw Scores'!#REF!</definedName>
    <definedName name="S10Min">#REF!</definedName>
    <definedName name="S11Max" localSheetId="1">'Category Scores'!#REF!</definedName>
    <definedName name="S11Max" localSheetId="0">'Clean Match'!#REF!</definedName>
    <definedName name="S11Max" localSheetId="2">'Overall Rank Scores'!#REF!</definedName>
    <definedName name="S11Max" localSheetId="3">'Raw Scores'!#REF!</definedName>
    <definedName name="S11Max">#REF!</definedName>
    <definedName name="S11Min" localSheetId="1">'Category Scores'!#REF!</definedName>
    <definedName name="S11Min" localSheetId="0">'Clean Match'!#REF!</definedName>
    <definedName name="S11Min" localSheetId="2">'Overall Rank Scores'!#REF!</definedName>
    <definedName name="S11Min" localSheetId="3">'Raw Scores'!#REF!</definedName>
    <definedName name="S11Min">#REF!</definedName>
    <definedName name="S12Max" localSheetId="1">'Category Scores'!#REF!</definedName>
    <definedName name="S12Max" localSheetId="0">'Clean Match'!#REF!</definedName>
    <definedName name="S12Max" localSheetId="2">'Overall Rank Scores'!#REF!</definedName>
    <definedName name="S12Max" localSheetId="3">'Raw Scores'!#REF!</definedName>
    <definedName name="S12Max">#REF!</definedName>
    <definedName name="S12Min" localSheetId="1">'Category Scores'!#REF!</definedName>
    <definedName name="S12Min" localSheetId="0">'Clean Match'!#REF!</definedName>
    <definedName name="S12Min" localSheetId="2">'Overall Rank Scores'!#REF!</definedName>
    <definedName name="S12Min" localSheetId="3">'Raw Scores'!#REF!</definedName>
    <definedName name="S12Min">#REF!</definedName>
    <definedName name="S13Max" localSheetId="1">'Category Scores'!#REF!</definedName>
    <definedName name="S13Max" localSheetId="0">'Clean Match'!#REF!</definedName>
    <definedName name="S13Max" localSheetId="2">'Overall Rank Scores'!#REF!</definedName>
    <definedName name="S13Max" localSheetId="3">'Raw Scores'!#REF!</definedName>
    <definedName name="S13Max">#REF!</definedName>
    <definedName name="S13Min" localSheetId="1">'Category Scores'!#REF!</definedName>
    <definedName name="S13Min" localSheetId="0">'Clean Match'!#REF!</definedName>
    <definedName name="S13Min" localSheetId="2">'Overall Rank Scores'!#REF!</definedName>
    <definedName name="S13Min" localSheetId="3">'Raw Scores'!#REF!</definedName>
    <definedName name="S13Min">#REF!</definedName>
    <definedName name="S14Max" localSheetId="1">'Category Scores'!#REF!</definedName>
    <definedName name="S14Max" localSheetId="0">'Clean Match'!#REF!</definedName>
    <definedName name="S14Max" localSheetId="2">'Overall Rank Scores'!#REF!</definedName>
    <definedName name="S14Max" localSheetId="3">'Raw Scores'!#REF!</definedName>
    <definedName name="S14Max">#REF!</definedName>
    <definedName name="S14Min" localSheetId="1">'Category Scores'!#REF!</definedName>
    <definedName name="S14Min" localSheetId="0">'Clean Match'!#REF!</definedName>
    <definedName name="S14Min" localSheetId="2">'Overall Rank Scores'!#REF!</definedName>
    <definedName name="S14Min" localSheetId="3">'Raw Scores'!#REF!</definedName>
    <definedName name="S14Min">#REF!</definedName>
    <definedName name="S1Max" localSheetId="1">'Category Scores'!$J$46</definedName>
    <definedName name="S1Max" localSheetId="0">'Clean Match'!$J$46</definedName>
    <definedName name="S1Max" localSheetId="2">'Overall Rank Scores'!$J$46</definedName>
    <definedName name="S1Max" localSheetId="3">'Raw Scores'!$J$46</definedName>
    <definedName name="S1Max">#REF!</definedName>
    <definedName name="S1Min" localSheetId="1">'Category Scores'!$J$47</definedName>
    <definedName name="S1Min" localSheetId="0">'Clean Match'!$J$47</definedName>
    <definedName name="S1Min" localSheetId="2">'Overall Rank Scores'!$J$47</definedName>
    <definedName name="S1Min" localSheetId="3">'Raw Scores'!$J$47</definedName>
    <definedName name="S1Min">#REF!</definedName>
    <definedName name="S2Max" localSheetId="1">'Category Scores'!#REF!</definedName>
    <definedName name="S2Max" localSheetId="0">'Clean Match'!#REF!</definedName>
    <definedName name="S2Max" localSheetId="2">'Overall Rank Scores'!#REF!</definedName>
    <definedName name="S2Max" localSheetId="3">'Raw Scores'!#REF!</definedName>
    <definedName name="S2Max">#REF!</definedName>
    <definedName name="S2Min" localSheetId="1">'Category Scores'!#REF!</definedName>
    <definedName name="S2Min" localSheetId="0">'Clean Match'!#REF!</definedName>
    <definedName name="S2Min" localSheetId="2">'Overall Rank Scores'!#REF!</definedName>
    <definedName name="S2Min" localSheetId="3">'Raw Scores'!#REF!</definedName>
    <definedName name="S2Min">#REF!</definedName>
    <definedName name="S3Max" localSheetId="1">'Category Scores'!#REF!</definedName>
    <definedName name="S3Max" localSheetId="0">'Clean Match'!#REF!</definedName>
    <definedName name="S3Max" localSheetId="2">'Overall Rank Scores'!#REF!</definedName>
    <definedName name="S3Max" localSheetId="3">'Raw Scores'!#REF!</definedName>
    <definedName name="S3Max">#REF!</definedName>
    <definedName name="S3min" localSheetId="1">'Category Scores'!#REF!</definedName>
    <definedName name="S3min" localSheetId="0">'Clean Match'!#REF!</definedName>
    <definedName name="S3min" localSheetId="2">'Overall Rank Scores'!#REF!</definedName>
    <definedName name="S3min" localSheetId="3">'Raw Scores'!#REF!</definedName>
    <definedName name="S3min">#REF!</definedName>
    <definedName name="S4Max" localSheetId="1">'Category Scores'!#REF!</definedName>
    <definedName name="S4Max" localSheetId="0">'Clean Match'!#REF!</definedName>
    <definedName name="S4Max" localSheetId="2">'Overall Rank Scores'!#REF!</definedName>
    <definedName name="S4Max" localSheetId="3">'Raw Scores'!#REF!</definedName>
    <definedName name="S4Max">#REF!</definedName>
    <definedName name="S4Min" localSheetId="1">'Category Scores'!#REF!</definedName>
    <definedName name="S4Min" localSheetId="0">'Clean Match'!#REF!</definedName>
    <definedName name="S4Min" localSheetId="2">'Overall Rank Scores'!#REF!</definedName>
    <definedName name="S4Min" localSheetId="3">'Raw Scores'!#REF!</definedName>
    <definedName name="S4Min">#REF!</definedName>
    <definedName name="S5Max" localSheetId="1">'Category Scores'!#REF!</definedName>
    <definedName name="S5Max" localSheetId="0">'Clean Match'!#REF!</definedName>
    <definedName name="S5Max" localSheetId="2">'Overall Rank Scores'!#REF!</definedName>
    <definedName name="S5Max" localSheetId="3">'Raw Scores'!#REF!</definedName>
    <definedName name="S5Max">#REF!</definedName>
    <definedName name="S5Min" localSheetId="1">'Category Scores'!#REF!</definedName>
    <definedName name="S5Min" localSheetId="0">'Clean Match'!#REF!</definedName>
    <definedName name="S5Min" localSheetId="2">'Overall Rank Scores'!#REF!</definedName>
    <definedName name="S5Min" localSheetId="3">'Raw Scores'!#REF!</definedName>
    <definedName name="S5Min">#REF!</definedName>
    <definedName name="S6Max" localSheetId="1">'Category Scores'!#REF!</definedName>
    <definedName name="S6Max" localSheetId="0">'Clean Match'!#REF!</definedName>
    <definedName name="S6Max" localSheetId="2">'Overall Rank Scores'!#REF!</definedName>
    <definedName name="S6Max" localSheetId="3">'Raw Scores'!#REF!</definedName>
    <definedName name="S6Max">#REF!</definedName>
    <definedName name="S6Min" localSheetId="1">'Category Scores'!#REF!</definedName>
    <definedName name="S6Min" localSheetId="0">'Clean Match'!#REF!</definedName>
    <definedName name="S6Min" localSheetId="2">'Overall Rank Scores'!#REF!</definedName>
    <definedName name="S6Min" localSheetId="3">'Raw Scores'!#REF!</definedName>
    <definedName name="S6Min">#REF!</definedName>
    <definedName name="S7Max" localSheetId="1">'Category Scores'!#REF!</definedName>
    <definedName name="S7Max" localSheetId="0">'Clean Match'!#REF!</definedName>
    <definedName name="S7Max" localSheetId="2">'Overall Rank Scores'!#REF!</definedName>
    <definedName name="S7Max" localSheetId="3">'Raw Scores'!#REF!</definedName>
    <definedName name="S7Max">#REF!</definedName>
    <definedName name="S7Min" localSheetId="1">'Category Scores'!#REF!</definedName>
    <definedName name="S7Min" localSheetId="0">'Clean Match'!#REF!</definedName>
    <definedName name="S7Min" localSheetId="2">'Overall Rank Scores'!#REF!</definedName>
    <definedName name="S7Min" localSheetId="3">'Raw Scores'!#REF!</definedName>
    <definedName name="S7Min">#REF!</definedName>
    <definedName name="S8Max" localSheetId="1">'Category Scores'!#REF!</definedName>
    <definedName name="S8Max" localSheetId="0">'Clean Match'!#REF!</definedName>
    <definedName name="S8Max" localSheetId="2">'Overall Rank Scores'!#REF!</definedName>
    <definedName name="S8Max" localSheetId="3">'Raw Scores'!#REF!</definedName>
    <definedName name="S8Max">#REF!</definedName>
    <definedName name="S8Min" localSheetId="1">'Category Scores'!#REF!</definedName>
    <definedName name="S8Min" localSheetId="0">'Clean Match'!#REF!</definedName>
    <definedName name="S8Min" localSheetId="2">'Overall Rank Scores'!#REF!</definedName>
    <definedName name="S8Min" localSheetId="3">'Raw Scores'!#REF!</definedName>
    <definedName name="S8Min">#REF!</definedName>
    <definedName name="S9Max" localSheetId="1">'Category Scores'!#REF!</definedName>
    <definedName name="S9Max" localSheetId="0">'Clean Match'!#REF!</definedName>
    <definedName name="S9Max" localSheetId="2">'Overall Rank Scores'!#REF!</definedName>
    <definedName name="S9Max" localSheetId="3">'Raw Scores'!#REF!</definedName>
    <definedName name="S9Max">#REF!</definedName>
    <definedName name="S9Min" localSheetId="1">'Category Scores'!#REF!</definedName>
    <definedName name="S9Min" localSheetId="0">'Clean Match'!#REF!</definedName>
    <definedName name="S9Min" localSheetId="2">'Overall Rank Scores'!#REF!</definedName>
    <definedName name="S9Min" localSheetId="3">'Raw Scores'!#REF!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<sst xmlns="http://schemas.openxmlformats.org/spreadsheetml/2006/main" count="576" uniqueCount="89">
  <si>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</si>
  <si>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</si>
  <si>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</si>
  <si>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</si>
  <si>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</si>
  <si>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</si>
  <si>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</si>
  <si>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</si>
  <si>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</si>
  <si>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Stage 6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</si>
  <si>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</si>
  <si>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</si>
  <si>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</si>
  <si>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</si>
  <si>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</si>
  <si>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</si>
  <si>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</si>
  <si>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</si>
  <si>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</si>
  <si>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</si>
  <si>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</si>
  <si>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</si>
  <si>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</si>
  <si>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</si>
  <si>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</si>
  <si>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</si>
  <si>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</si>
  <si>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</si>
  <si>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Posse #</t>
  </si>
  <si>
    <t>Category</t>
  </si>
  <si>
    <t>CLASS</t>
  </si>
  <si>
    <t>Final T/Time</t>
  </si>
  <si>
    <t>Tinker</t>
  </si>
  <si>
    <t>Cattle Baron</t>
  </si>
  <si>
    <t>Humdinger Ringer</t>
  </si>
  <si>
    <t>Silver Senior</t>
  </si>
  <si>
    <t>Frenchy LaBoeuf</t>
  </si>
  <si>
    <t>Cody Dixon Lever</t>
  </si>
  <si>
    <t>Osage Mike</t>
  </si>
  <si>
    <t>Classic Cowboy</t>
  </si>
  <si>
    <t>Spuds</t>
  </si>
  <si>
    <t>Frontier Cartridge Gunfighter</t>
  </si>
  <si>
    <t>Charlie Ringo</t>
  </si>
  <si>
    <t>49'r</t>
  </si>
  <si>
    <t>Badlands Walt</t>
  </si>
  <si>
    <t>Red River Larry</t>
  </si>
  <si>
    <t>Elder Statesman</t>
  </si>
  <si>
    <t>Angels</t>
  </si>
  <si>
    <t>Lady Senior</t>
  </si>
  <si>
    <t>Tell Sackett</t>
  </si>
  <si>
    <t>Senior</t>
  </si>
  <si>
    <t>Esteban Caliente</t>
  </si>
  <si>
    <t>Wrangler</t>
  </si>
  <si>
    <t>Knoxy Kay</t>
  </si>
  <si>
    <t>Cowgirl</t>
  </si>
  <si>
    <t>Major Ned Prentiss</t>
  </si>
  <si>
    <t>THSS Wild Bunch</t>
  </si>
  <si>
    <t>Red Ramblin Rose</t>
  </si>
  <si>
    <t>Davy</t>
  </si>
  <si>
    <t>Rowdy Yates</t>
  </si>
  <si>
    <t>Cody Dixon Single</t>
  </si>
  <si>
    <t>Lock'em Up John</t>
  </si>
  <si>
    <t>Houston</t>
  </si>
  <si>
    <t>Cowboy</t>
  </si>
  <si>
    <t>Delia "Copperhead" Rose</t>
  </si>
  <si>
    <t>J.J. Plinkerton</t>
  </si>
  <si>
    <t>Alsey Miller</t>
  </si>
  <si>
    <t>Senior Gunfighter</t>
  </si>
  <si>
    <t>Mamie Fossett</t>
  </si>
  <si>
    <t>Sam UL</t>
  </si>
  <si>
    <t>Buckaroo</t>
  </si>
  <si>
    <t>Doc Boedecker</t>
  </si>
  <si>
    <t>Senior Duelist</t>
  </si>
  <si>
    <t>Off The Mark</t>
  </si>
  <si>
    <t>Nimrod</t>
  </si>
  <si>
    <t>George Strait Shooter</t>
  </si>
  <si>
    <t>Quirt Evans</t>
  </si>
  <si>
    <t>Badlands Brian</t>
  </si>
  <si>
    <t>Mulehead</t>
  </si>
  <si>
    <t>Texas River Rat</t>
  </si>
  <si>
    <t>Dr. Buck K</t>
  </si>
  <si>
    <t>Texas Ghost</t>
  </si>
  <si>
    <t>Rittmeister</t>
  </si>
  <si>
    <t>Late Comer</t>
  </si>
  <si>
    <t>Tularosa Mike</t>
  </si>
  <si>
    <t>Texas Billy</t>
  </si>
  <si>
    <t>Doc Boone</t>
  </si>
  <si>
    <t>Pepper Russell</t>
  </si>
  <si>
    <t>Charles Goodnight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</si>
</sst>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textRotation="90"/>
      <protection/>
    </xf>
    <xf numFmtId="1" fontId="4" fillId="0" borderId="19" xfId="0" applyNumberFormat="1" applyFont="1" applyFill="1" applyBorder="1" applyAlignment="1" applyProtection="1">
      <alignment horizontal="center" textRotation="90"/>
      <protection/>
    </xf>
    <xf numFmtId="1" fontId="4" fillId="0" borderId="20" xfId="0" applyNumberFormat="1" applyFont="1" applyFill="1" applyBorder="1" applyAlignment="1" applyProtection="1">
      <alignment horizontal="center" textRotation="90"/>
      <protection/>
    </xf>
    <xf numFmtId="1" fontId="4" fillId="0" borderId="21" xfId="0" applyNumberFormat="1" applyFont="1" applyFill="1" applyBorder="1" applyAlignment="1" applyProtection="1">
      <alignment horizontal="center" textRotation="90"/>
      <protection/>
    </xf>
    <xf numFmtId="1" fontId="4" fillId="0" borderId="22" xfId="0" applyNumberFormat="1" applyFont="1" applyFill="1" applyBorder="1" applyAlignment="1" applyProtection="1">
      <alignment horizontal="center" textRotation="90"/>
      <protection/>
    </xf>
    <xf numFmtId="2" fontId="4" fillId="0" borderId="23" xfId="0" applyNumberFormat="1" applyFont="1" applyFill="1" applyBorder="1" applyAlignment="1" applyProtection="1">
      <alignment horizontal="center" textRotation="90"/>
      <protection/>
    </xf>
    <xf numFmtId="1" fontId="4" fillId="0" borderId="24" xfId="0" applyNumberFormat="1" applyFont="1" applyFill="1" applyBorder="1" applyAlignment="1" applyProtection="1">
      <alignment horizontal="center" textRotation="90"/>
      <protection/>
    </xf>
    <xf numFmtId="2" fontId="4" fillId="0" borderId="24" xfId="0" applyNumberFormat="1" applyFont="1" applyFill="1" applyBorder="1" applyAlignment="1" applyProtection="1">
      <alignment horizontal="center" textRotation="90"/>
      <protection/>
    </xf>
    <xf numFmtId="1" fontId="4" fillId="0" borderId="25" xfId="0" applyNumberFormat="1" applyFont="1" applyFill="1" applyBorder="1" applyAlignment="1" applyProtection="1">
      <alignment horizontal="center" textRotation="90"/>
      <protection/>
    </xf>
    <xf numFmtId="0" fontId="4" fillId="0" borderId="0" xfId="0" applyFont="1" applyFill="1" applyAlignment="1" applyProtection="1">
      <alignment horizontal="center" textRotation="90"/>
      <protection/>
    </xf>
    <xf numFmtId="0" fontId="4" fillId="0" borderId="0" xfId="0" applyFont="1" applyFill="1" applyAlignment="1" applyProtection="1">
      <alignment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1" fontId="4" fillId="0" borderId="28" xfId="0" applyNumberFormat="1" applyFont="1" applyFill="1" applyBorder="1" applyAlignment="1" applyProtection="1">
      <alignment horizontal="center" textRotation="90"/>
      <protection/>
    </xf>
    <xf numFmtId="1" fontId="4" fillId="0" borderId="29" xfId="0" applyNumberFormat="1" applyFont="1" applyFill="1" applyBorder="1" applyAlignment="1" applyProtection="1">
      <alignment horizontal="center" textRotation="90"/>
      <protection/>
    </xf>
    <xf numFmtId="1" fontId="4" fillId="0" borderId="30" xfId="0" applyNumberFormat="1" applyFont="1" applyFill="1" applyBorder="1" applyAlignment="1" applyProtection="1">
      <alignment horizontal="center" textRotation="90"/>
      <protection/>
    </xf>
    <xf numFmtId="1" fontId="4" fillId="0" borderId="15" xfId="0" applyNumberFormat="1" applyFont="1" applyFill="1" applyBorder="1" applyAlignment="1" applyProtection="1">
      <alignment horizontal="center" textRotation="90"/>
      <protection/>
    </xf>
    <xf numFmtId="2" fontId="4" fillId="0" borderId="26" xfId="0" applyNumberFormat="1" applyFont="1" applyFill="1" applyBorder="1" applyAlignment="1" applyProtection="1">
      <alignment horizontal="center" textRotation="90"/>
      <protection/>
    </xf>
    <xf numFmtId="2" fontId="4" fillId="0" borderId="28" xfId="0" applyNumberFormat="1" applyFont="1" applyFill="1" applyBorder="1" applyAlignment="1" applyProtection="1">
      <alignment horizontal="center" textRotation="90"/>
      <protection/>
    </xf>
    <xf numFmtId="1" fontId="3" fillId="0" borderId="31" xfId="0" applyNumberFormat="1" applyFont="1" applyFill="1" applyBorder="1" applyAlignment="1" applyProtection="1">
      <alignment wrapText="1"/>
      <protection locked="0"/>
    </xf>
    <xf numFmtId="0" fontId="3" fillId="0" borderId="31" xfId="0" applyFont="1" applyFill="1" applyBorder="1" applyAlignment="1" applyProtection="1">
      <alignment/>
      <protection locked="0"/>
    </xf>
    <xf numFmtId="0" fontId="3" fillId="0" borderId="31" xfId="0" applyFont="1" applyFill="1" applyBorder="1" applyAlignment="1" applyProtection="1">
      <alignment horizontal="right"/>
      <protection locked="0"/>
    </xf>
    <xf numFmtId="1" fontId="3" fillId="32" borderId="31" xfId="0" applyNumberFormat="1" applyFont="1" applyFill="1" applyBorder="1" applyAlignment="1" applyProtection="1">
      <alignment/>
      <protection/>
    </xf>
    <xf numFmtId="1" fontId="3" fillId="32" borderId="31" xfId="0" applyNumberFormat="1" applyFont="1" applyFill="1" applyBorder="1" applyAlignment="1" applyProtection="1">
      <alignment horizontal="center"/>
      <protection/>
    </xf>
    <xf numFmtId="1" fontId="3" fillId="32" borderId="32" xfId="0" applyNumberFormat="1" applyFont="1" applyFill="1" applyBorder="1" applyAlignment="1" applyProtection="1">
      <alignment horizontal="center"/>
      <protection/>
    </xf>
    <xf numFmtId="1" fontId="3" fillId="32" borderId="33" xfId="0" applyNumberFormat="1" applyFont="1" applyFill="1" applyBorder="1" applyAlignment="1" applyProtection="1">
      <alignment horizontal="center"/>
      <protection/>
    </xf>
    <xf numFmtId="2" fontId="3" fillId="32" borderId="34" xfId="0" applyNumberFormat="1" applyFont="1" applyFill="1" applyBorder="1" applyAlignment="1" applyProtection="1">
      <alignment horizontal="center"/>
      <protection/>
    </xf>
    <xf numFmtId="2" fontId="3" fillId="0" borderId="35" xfId="0" applyNumberFormat="1" applyFont="1" applyFill="1" applyBorder="1" applyAlignment="1" applyProtection="1">
      <alignment horizontal="center"/>
      <protection locked="0"/>
    </xf>
    <xf numFmtId="0" fontId="3" fillId="0" borderId="35" xfId="0" applyFont="1" applyFill="1" applyBorder="1" applyAlignment="1" applyProtection="1">
      <alignment horizontal="center"/>
      <protection locked="0"/>
    </xf>
    <xf numFmtId="1" fontId="3" fillId="0" borderId="35" xfId="0" applyNumberFormat="1" applyFont="1" applyFill="1" applyBorder="1" applyAlignment="1" applyProtection="1">
      <alignment horizontal="center"/>
      <protection locked="0"/>
    </xf>
    <xf numFmtId="2" fontId="3" fillId="32" borderId="31" xfId="0" applyNumberFormat="1" applyFont="1" applyFill="1" applyBorder="1" applyAlignment="1" applyProtection="1">
      <alignment horizontal="center"/>
      <protection/>
    </xf>
    <xf numFmtId="2" fontId="3" fillId="2" borderId="31" xfId="0" applyNumberFormat="1" applyFont="1" applyFill="1" applyBorder="1" applyAlignment="1" applyProtection="1">
      <alignment horizontal="center"/>
      <protection/>
    </xf>
    <xf numFmtId="1" fontId="3" fillId="2" borderId="3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 locked="0"/>
    </xf>
    <xf numFmtId="0" fontId="3" fillId="0" borderId="36" xfId="0" applyFont="1" applyFill="1" applyBorder="1" applyAlignment="1" applyProtection="1">
      <alignment/>
      <protection locked="0"/>
    </xf>
    <xf numFmtId="1" fontId="4" fillId="0" borderId="24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/>
      <protection/>
    </xf>
    <xf numFmtId="1" fontId="3" fillId="0" borderId="24" xfId="0" applyNumberFormat="1" applyFont="1" applyFill="1" applyBorder="1" applyAlignment="1" applyProtection="1">
      <alignment horizontal="center"/>
      <protection/>
    </xf>
    <xf numFmtId="1" fontId="3" fillId="0" borderId="37" xfId="0" applyNumberFormat="1" applyFont="1" applyFill="1" applyBorder="1" applyAlignment="1" applyProtection="1">
      <alignment horizontal="center"/>
      <protection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38" xfId="0" applyNumberFormat="1" applyFont="1" applyFill="1" applyBorder="1" applyAlignment="1" applyProtection="1">
      <alignment horizontal="center"/>
      <protection/>
    </xf>
    <xf numFmtId="2" fontId="3" fillId="0" borderId="23" xfId="0" applyNumberFormat="1" applyFont="1" applyFill="1" applyBorder="1" applyAlignment="1" applyProtection="1">
      <alignment horizontal="center"/>
      <protection/>
    </xf>
    <xf numFmtId="2" fontId="3" fillId="0" borderId="24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 applyProtection="1">
      <alignment/>
      <protection/>
    </xf>
    <xf numFmtId="1" fontId="3" fillId="0" borderId="28" xfId="0" applyNumberFormat="1" applyFont="1" applyFill="1" applyBorder="1" applyAlignment="1" applyProtection="1">
      <alignment/>
      <protection/>
    </xf>
    <xf numFmtId="1" fontId="3" fillId="0" borderId="28" xfId="0" applyNumberFormat="1" applyFont="1" applyFill="1" applyBorder="1" applyAlignment="1" applyProtection="1">
      <alignment horizontal="center"/>
      <protection/>
    </xf>
    <xf numFmtId="1" fontId="3" fillId="0" borderId="29" xfId="0" applyNumberFormat="1" applyFont="1" applyFill="1" applyBorder="1" applyAlignment="1" applyProtection="1">
      <alignment horizontal="center"/>
      <protection/>
    </xf>
    <xf numFmtId="1" fontId="3" fillId="0" borderId="30" xfId="0" applyNumberFormat="1" applyFont="1" applyFill="1" applyBorder="1" applyAlignment="1" applyProtection="1">
      <alignment horizontal="center"/>
      <protection/>
    </xf>
    <xf numFmtId="1" fontId="3" fillId="0" borderId="15" xfId="0" applyNumberFormat="1" applyFont="1" applyFill="1" applyBorder="1" applyAlignment="1" applyProtection="1">
      <alignment horizontal="center"/>
      <protection/>
    </xf>
    <xf numFmtId="2" fontId="3" fillId="0" borderId="26" xfId="0" applyNumberFormat="1" applyFont="1" applyFill="1" applyBorder="1" applyAlignment="1" applyProtection="1">
      <alignment horizontal="center"/>
      <protection/>
    </xf>
    <xf numFmtId="2" fontId="3" fillId="0" borderId="28" xfId="0" applyNumberFormat="1" applyFont="1" applyFill="1" applyBorder="1" applyAlignment="1" applyProtection="1">
      <alignment horizontal="center"/>
      <protection/>
    </xf>
    <xf numFmtId="0" fontId="3" fillId="0" borderId="39" xfId="0" applyFont="1" applyFill="1" applyBorder="1" applyAlignment="1" applyProtection="1">
      <alignment/>
      <protection/>
    </xf>
    <xf numFmtId="0" fontId="3" fillId="0" borderId="36" xfId="0" applyFont="1" applyFill="1" applyBorder="1" applyAlignment="1" applyProtection="1">
      <alignment/>
      <protection/>
    </xf>
    <xf numFmtId="1" fontId="3" fillId="0" borderId="31" xfId="0" applyNumberFormat="1" applyFont="1" applyFill="1" applyBorder="1" applyAlignment="1" applyProtection="1">
      <alignment/>
      <protection/>
    </xf>
    <xf numFmtId="1" fontId="3" fillId="0" borderId="31" xfId="0" applyNumberFormat="1" applyFont="1" applyFill="1" applyBorder="1" applyAlignment="1" applyProtection="1">
      <alignment horizontal="center"/>
      <protection/>
    </xf>
    <xf numFmtId="1" fontId="3" fillId="0" borderId="32" xfId="0" applyNumberFormat="1" applyFont="1" applyFill="1" applyBorder="1" applyAlignment="1" applyProtection="1">
      <alignment horizontal="center"/>
      <protection/>
    </xf>
    <xf numFmtId="1" fontId="3" fillId="0" borderId="33" xfId="0" applyNumberFormat="1" applyFont="1" applyFill="1" applyBorder="1" applyAlignment="1" applyProtection="1">
      <alignment horizontal="center"/>
      <protection/>
    </xf>
    <xf numFmtId="1" fontId="3" fillId="0" borderId="40" xfId="0" applyNumberFormat="1" applyFont="1" applyFill="1" applyBorder="1" applyAlignment="1" applyProtection="1">
      <alignment horizontal="center"/>
      <protection/>
    </xf>
    <xf numFmtId="2" fontId="3" fillId="0" borderId="39" xfId="0" applyNumberFormat="1" applyFont="1" applyFill="1" applyBorder="1" applyAlignment="1" applyProtection="1">
      <alignment horizontal="center"/>
      <protection/>
    </xf>
    <xf numFmtId="2" fontId="3" fillId="0" borderId="31" xfId="0" applyNumberFormat="1" applyFont="1" applyFill="1" applyBorder="1" applyAlignment="1" applyProtection="1">
      <alignment horizontal="center"/>
      <protection/>
    </xf>
    <xf numFmtId="2" fontId="3" fillId="0" borderId="36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1" fontId="3" fillId="33" borderId="35" xfId="0" applyNumberFormat="1" applyFont="1" applyFill="1" applyBorder="1" applyAlignment="1" applyProtection="1">
      <alignment horizontal="center"/>
      <protection locked="0"/>
    </xf>
    <xf numFmtId="0" fontId="3" fillId="12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/>
      <protection locked="0"/>
    </xf>
    <xf numFmtId="1" fontId="3" fillId="2" borderId="0" xfId="0" applyNumberFormat="1" applyFont="1" applyFill="1" applyBorder="1" applyAlignment="1" applyProtection="1">
      <alignment horizontal="center"/>
      <protection/>
    </xf>
    <xf numFmtId="0" fontId="3" fillId="12" borderId="33" xfId="0" applyFont="1" applyFill="1" applyBorder="1" applyAlignment="1" applyProtection="1">
      <alignment/>
      <protection locked="0"/>
    </xf>
    <xf numFmtId="1" fontId="4" fillId="33" borderId="20" xfId="0" applyNumberFormat="1" applyFont="1" applyFill="1" applyBorder="1" applyAlignment="1" applyProtection="1">
      <alignment horizontal="center" textRotation="90"/>
      <protection/>
    </xf>
    <xf numFmtId="1" fontId="4" fillId="33" borderId="29" xfId="0" applyNumberFormat="1" applyFont="1" applyFill="1" applyBorder="1" applyAlignment="1" applyProtection="1">
      <alignment horizontal="center" textRotation="90"/>
      <protection/>
    </xf>
    <xf numFmtId="1" fontId="3" fillId="33" borderId="32" xfId="0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/>
      <protection locked="0"/>
    </xf>
    <xf numFmtId="2" fontId="4" fillId="0" borderId="42" xfId="0" applyNumberFormat="1" applyFont="1" applyFill="1" applyBorder="1" applyAlignment="1" applyProtection="1">
      <alignment horizontal="center"/>
      <protection/>
    </xf>
    <xf numFmtId="2" fontId="4" fillId="0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4"/>
  <sheetViews>
    <sheetView zoomScale="75" zoomScaleNormal="75" zoomScalePageLayoutView="0" workbookViewId="0" topLeftCell="A1">
      <pane xSplit="8" ySplit="3" topLeftCell="I13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80" customWidth="1"/>
    <col min="2" max="2" width="4.7109375" style="80" hidden="1" customWidth="1"/>
    <col min="3" max="3" width="6.28125" style="80" hidden="1" customWidth="1"/>
    <col min="4" max="4" width="4.7109375" style="80" hidden="1" customWidth="1"/>
    <col min="5" max="5" width="6.140625" style="77" customWidth="1"/>
    <col min="6" max="6" width="9.140625" style="78" customWidth="1"/>
    <col min="7" max="8" width="6.00390625" style="78" customWidth="1"/>
    <col min="9" max="9" width="11.00390625" style="78" customWidth="1"/>
    <col min="10" max="10" width="8.140625" style="81" customWidth="1"/>
    <col min="11" max="11" width="3.7109375" style="82" customWidth="1"/>
    <col min="12" max="13" width="3.8515625" style="82" customWidth="1"/>
    <col min="14" max="14" width="9.00390625" style="79" customWidth="1"/>
    <col min="15" max="15" width="4.57421875" style="78" customWidth="1"/>
    <col min="16" max="16" width="8.8515625" style="81" customWidth="1"/>
    <col min="17" max="17" width="3.7109375" style="82" customWidth="1"/>
    <col min="18" max="18" width="4.00390625" style="82" customWidth="1"/>
    <col min="19" max="19" width="3.8515625" style="82" customWidth="1"/>
    <col min="20" max="20" width="8.8515625" style="79" customWidth="1"/>
    <col min="21" max="21" width="4.57421875" style="78" customWidth="1"/>
    <col min="22" max="22" width="8.57421875" style="81" customWidth="1"/>
    <col min="23" max="23" width="3.7109375" style="82" customWidth="1"/>
    <col min="24" max="25" width="3.8515625" style="82" customWidth="1"/>
    <col min="26" max="26" width="8.8515625" style="79" customWidth="1"/>
    <col min="27" max="27" width="4.57421875" style="78" customWidth="1"/>
    <col min="28" max="28" width="8.57421875" style="81" customWidth="1"/>
    <col min="29" max="29" width="3.7109375" style="82" customWidth="1"/>
    <col min="30" max="31" width="3.8515625" style="82" customWidth="1"/>
    <col min="32" max="32" width="8.7109375" style="79" customWidth="1"/>
    <col min="33" max="33" width="4.57421875" style="78" customWidth="1"/>
    <col min="34" max="34" width="8.421875" style="81" customWidth="1"/>
    <col min="35" max="35" width="3.7109375" style="82" customWidth="1"/>
    <col min="36" max="37" width="3.8515625" style="82" customWidth="1"/>
    <col min="38" max="38" width="9.00390625" style="79" customWidth="1"/>
    <col min="39" max="39" width="4.57421875" style="78" customWidth="1"/>
    <col min="40" max="40" width="8.57421875" style="81" customWidth="1"/>
    <col min="41" max="41" width="3.7109375" style="82" customWidth="1"/>
    <col min="42" max="43" width="3.8515625" style="82" customWidth="1"/>
    <col min="44" max="44" width="9.00390625" style="79" customWidth="1"/>
    <col min="45" max="45" width="4.57421875" style="78" customWidth="1"/>
    <col min="46" max="46" width="31.421875" style="83" customWidth="1"/>
    <col min="47" max="16384" width="7.8515625" style="83" customWidth="1"/>
  </cols>
  <sheetData>
    <row r="1" spans="1:45" s="8" customFormat="1" ht="24.75" customHeight="1" thickBot="1">
      <c r="A1" s="2" t="s">
        <v>3</v>
      </c>
      <c r="B1" s="3"/>
      <c r="C1" s="3"/>
      <c r="D1" s="3"/>
      <c r="E1" s="3"/>
      <c r="F1" s="3"/>
      <c r="G1" s="3"/>
      <c r="H1" s="4"/>
      <c r="I1" s="5"/>
      <c r="J1" s="94" t="s">
        <v>4</v>
      </c>
      <c r="K1" s="95"/>
      <c r="L1" s="95"/>
      <c r="M1" s="95"/>
      <c r="N1" s="6"/>
      <c r="O1" s="7"/>
      <c r="P1" s="94" t="s">
        <v>5</v>
      </c>
      <c r="Q1" s="95"/>
      <c r="R1" s="95"/>
      <c r="S1" s="95"/>
      <c r="T1" s="6"/>
      <c r="U1" s="7"/>
      <c r="V1" s="94" t="s">
        <v>6</v>
      </c>
      <c r="W1" s="95"/>
      <c r="X1" s="95"/>
      <c r="Y1" s="95"/>
      <c r="Z1" s="6"/>
      <c r="AA1" s="7"/>
      <c r="AB1" s="94" t="s">
        <v>7</v>
      </c>
      <c r="AC1" s="95"/>
      <c r="AD1" s="95"/>
      <c r="AE1" s="95"/>
      <c r="AF1" s="6"/>
      <c r="AG1" s="7"/>
      <c r="AH1" s="94" t="s">
        <v>8</v>
      </c>
      <c r="AI1" s="95"/>
      <c r="AJ1" s="95"/>
      <c r="AK1" s="95"/>
      <c r="AL1" s="6"/>
      <c r="AM1" s="7"/>
      <c r="AN1" s="94" t="s">
        <v>9</v>
      </c>
      <c r="AO1" s="95"/>
      <c r="AP1" s="95"/>
      <c r="AQ1" s="95"/>
      <c r="AR1" s="6"/>
      <c r="AS1" s="7"/>
    </row>
    <row r="2" spans="1:46" s="20" customFormat="1" ht="87" customHeight="1" thickBot="1">
      <c r="A2" s="9" t="s">
        <v>10</v>
      </c>
      <c r="B2" s="10" t="s">
        <v>0</v>
      </c>
      <c r="C2" s="10" t="s">
        <v>29</v>
      </c>
      <c r="D2" s="10" t="s">
        <v>28</v>
      </c>
      <c r="E2" s="11" t="s">
        <v>11</v>
      </c>
      <c r="F2" s="11" t="s">
        <v>12</v>
      </c>
      <c r="G2" s="90" t="s">
        <v>13</v>
      </c>
      <c r="H2" s="13" t="s">
        <v>14</v>
      </c>
      <c r="I2" s="14" t="s">
        <v>31</v>
      </c>
      <c r="J2" s="15" t="s">
        <v>15</v>
      </c>
      <c r="K2" s="16" t="s">
        <v>1</v>
      </c>
      <c r="L2" s="16" t="s">
        <v>16</v>
      </c>
      <c r="M2" s="16" t="s">
        <v>2</v>
      </c>
      <c r="N2" s="17" t="s">
        <v>17</v>
      </c>
      <c r="O2" s="18" t="s">
        <v>11</v>
      </c>
      <c r="P2" s="15" t="s">
        <v>15</v>
      </c>
      <c r="Q2" s="16" t="s">
        <v>1</v>
      </c>
      <c r="R2" s="16" t="s">
        <v>16</v>
      </c>
      <c r="S2" s="16" t="s">
        <v>2</v>
      </c>
      <c r="T2" s="17" t="s">
        <v>17</v>
      </c>
      <c r="U2" s="18" t="s">
        <v>11</v>
      </c>
      <c r="V2" s="15" t="s">
        <v>15</v>
      </c>
      <c r="W2" s="16" t="s">
        <v>1</v>
      </c>
      <c r="X2" s="16" t="s">
        <v>16</v>
      </c>
      <c r="Y2" s="16" t="s">
        <v>2</v>
      </c>
      <c r="Z2" s="17" t="s">
        <v>17</v>
      </c>
      <c r="AA2" s="18" t="s">
        <v>11</v>
      </c>
      <c r="AB2" s="15" t="s">
        <v>15</v>
      </c>
      <c r="AC2" s="16" t="s">
        <v>1</v>
      </c>
      <c r="AD2" s="16" t="s">
        <v>16</v>
      </c>
      <c r="AE2" s="16" t="s">
        <v>2</v>
      </c>
      <c r="AF2" s="17" t="s">
        <v>17</v>
      </c>
      <c r="AG2" s="18" t="s">
        <v>11</v>
      </c>
      <c r="AH2" s="15" t="s">
        <v>15</v>
      </c>
      <c r="AI2" s="16" t="s">
        <v>1</v>
      </c>
      <c r="AJ2" s="16" t="s">
        <v>16</v>
      </c>
      <c r="AK2" s="16" t="s">
        <v>2</v>
      </c>
      <c r="AL2" s="17" t="s">
        <v>17</v>
      </c>
      <c r="AM2" s="18" t="s">
        <v>11</v>
      </c>
      <c r="AN2" s="15" t="s">
        <v>15</v>
      </c>
      <c r="AO2" s="16" t="s">
        <v>1</v>
      </c>
      <c r="AP2" s="16" t="s">
        <v>16</v>
      </c>
      <c r="AQ2" s="16" t="s">
        <v>2</v>
      </c>
      <c r="AR2" s="17" t="s">
        <v>17</v>
      </c>
      <c r="AS2" s="18" t="s">
        <v>11</v>
      </c>
      <c r="AT2" s="19" t="s">
        <v>30</v>
      </c>
    </row>
    <row r="3" spans="1:45" s="20" customFormat="1" ht="15.75">
      <c r="A3" s="21" t="s">
        <v>18</v>
      </c>
      <c r="B3" s="22"/>
      <c r="C3" s="22"/>
      <c r="D3" s="22"/>
      <c r="E3" s="23"/>
      <c r="F3" s="23"/>
      <c r="G3" s="91"/>
      <c r="H3" s="25"/>
      <c r="I3" s="26"/>
      <c r="J3" s="27"/>
      <c r="K3" s="23"/>
      <c r="L3" s="23"/>
      <c r="M3" s="23"/>
      <c r="N3" s="28"/>
      <c r="O3" s="25"/>
      <c r="P3" s="27"/>
      <c r="Q3" s="23"/>
      <c r="R3" s="23"/>
      <c r="S3" s="23"/>
      <c r="T3" s="28"/>
      <c r="U3" s="25"/>
      <c r="V3" s="27"/>
      <c r="W3" s="23"/>
      <c r="X3" s="23"/>
      <c r="Y3" s="23"/>
      <c r="Z3" s="28"/>
      <c r="AA3" s="25"/>
      <c r="AB3" s="27"/>
      <c r="AC3" s="23"/>
      <c r="AD3" s="23"/>
      <c r="AE3" s="23"/>
      <c r="AF3" s="28"/>
      <c r="AG3" s="25"/>
      <c r="AH3" s="27"/>
      <c r="AI3" s="23"/>
      <c r="AJ3" s="23"/>
      <c r="AK3" s="23"/>
      <c r="AL3" s="28"/>
      <c r="AM3" s="25"/>
      <c r="AN3" s="27"/>
      <c r="AO3" s="23"/>
      <c r="AP3" s="23"/>
      <c r="AQ3" s="23"/>
      <c r="AR3" s="28"/>
      <c r="AS3" s="25"/>
    </row>
    <row r="4" spans="1:46" s="43" customFormat="1" ht="15.75">
      <c r="A4" s="93" t="s">
        <v>49</v>
      </c>
      <c r="B4" s="29"/>
      <c r="C4" s="30"/>
      <c r="D4" s="31"/>
      <c r="E4" s="32">
        <f aca="true" t="shared" si="0" ref="E4:E44">RANK(F4,F$3:F$45,1)</f>
        <v>1</v>
      </c>
      <c r="F4" s="33">
        <f aca="true" t="shared" si="1" ref="F4:F44">O4+U4+AA4+AG4+AM4+AS4</f>
        <v>6</v>
      </c>
      <c r="G4" s="92">
        <f aca="true" t="shared" si="2" ref="G4:G44">IF(K4=0,1,0)+IF(Q4=0,1,0)+IF(W4=0,1,0)+IF(AC4=0,1,0)+IF(AI4=0,1,0)+IF(AO4=0,1,0)</f>
        <v>6</v>
      </c>
      <c r="H4" s="35">
        <f aca="true" t="shared" si="3" ref="H4:H44">K4+Q4+W4+AC4+AI4+AO4</f>
        <v>0</v>
      </c>
      <c r="I4" s="36">
        <f aca="true" t="shared" si="4" ref="I4:I44">N4+T4+Z4+AF4+AL4+AR4</f>
        <v>145.32</v>
      </c>
      <c r="J4" s="37">
        <v>12.88</v>
      </c>
      <c r="K4" s="38">
        <v>0</v>
      </c>
      <c r="L4" s="39">
        <v>0</v>
      </c>
      <c r="M4" s="39">
        <v>0</v>
      </c>
      <c r="N4" s="40">
        <f aca="true" t="shared" si="5" ref="N4:N44">IF((OR(J4="",J4="DNF",J4="DQ",J4="DNC")),"",(J4+(5*K4)+(L4*10)-(M4*10)))</f>
        <v>12.88</v>
      </c>
      <c r="O4" s="35">
        <f aca="true" t="shared" si="6" ref="O4:O44">IF(N4="",Default_Rank_Score,RANK(N4,N$3:N$45,1))</f>
        <v>1</v>
      </c>
      <c r="P4" s="37">
        <v>24.58</v>
      </c>
      <c r="Q4" s="38">
        <v>0</v>
      </c>
      <c r="R4" s="39">
        <v>0</v>
      </c>
      <c r="S4" s="39">
        <v>0</v>
      </c>
      <c r="T4" s="41">
        <f>IF((OR(P4="",P4="DNF",P4="DQ",P4="DNC")),"",(P4+(5*Q4)+(R4*10)-(S4*10)))</f>
        <v>24.58</v>
      </c>
      <c r="U4" s="42">
        <f aca="true" t="shared" si="7" ref="U4:U44">IF(T4="",Default_Rank_Score,RANK(T4,T$3:T$45,1))</f>
        <v>1</v>
      </c>
      <c r="V4" s="37">
        <v>24.81</v>
      </c>
      <c r="W4" s="38">
        <v>0</v>
      </c>
      <c r="X4" s="39">
        <v>0</v>
      </c>
      <c r="Y4" s="39">
        <v>0</v>
      </c>
      <c r="Z4" s="41">
        <f aca="true" t="shared" si="8" ref="Z4:Z44">IF((OR(V4="",V4="DNF",V4="DQ",V4="DNC")),"",(V4+(5*W4)+(X4*10)-(Y4*10)))</f>
        <v>24.81</v>
      </c>
      <c r="AA4" s="42">
        <f aca="true" t="shared" si="9" ref="AA4:AA44">IF(Z4="",Default_Rank_Score,RANK(Z4,Z$3:Z$45,1))</f>
        <v>1</v>
      </c>
      <c r="AB4" s="37">
        <v>25.48</v>
      </c>
      <c r="AC4" s="84">
        <v>0</v>
      </c>
      <c r="AD4" s="39">
        <v>0</v>
      </c>
      <c r="AE4" s="39">
        <v>0</v>
      </c>
      <c r="AF4" s="41">
        <f aca="true" t="shared" si="10" ref="AF4:AF44">IF((OR(AB4="",AB4="DNF",AB4="DQ",AB4="DNC")),"",(AB4+(5*AC4)+(AD4*10)-(AE4*10)))</f>
        <v>25.48</v>
      </c>
      <c r="AG4" s="42">
        <f aca="true" t="shared" si="11" ref="AG4:AG44">IF(AF4="",Default_Rank_Score,RANK(AF4,AF$3:AF$45,1))</f>
        <v>1</v>
      </c>
      <c r="AH4" s="37">
        <v>27.12</v>
      </c>
      <c r="AI4" s="38">
        <v>0</v>
      </c>
      <c r="AJ4" s="39">
        <v>0</v>
      </c>
      <c r="AK4" s="39">
        <v>0</v>
      </c>
      <c r="AL4" s="41">
        <f aca="true" t="shared" si="12" ref="AL4:AL44">IF((OR(AH4="",AH4="DNF",AH4="DQ",AH4="DNC")),"",(AH4+(5*AI4)+(AJ4*10)-(AK4*10)))</f>
        <v>27.12</v>
      </c>
      <c r="AM4" s="88">
        <f aca="true" t="shared" si="13" ref="AM4:AM44">IF(AL4="",Default_Rank_Score,RANK(AL4,AL$3:AL$45,1))</f>
        <v>1</v>
      </c>
      <c r="AN4" s="37">
        <v>30.45</v>
      </c>
      <c r="AO4" s="38">
        <v>0</v>
      </c>
      <c r="AP4" s="39">
        <v>0</v>
      </c>
      <c r="AQ4" s="39">
        <v>0</v>
      </c>
      <c r="AR4" s="41">
        <f>IF((OR(AN4="",AN4="DNF",AN4="DQ",AN4="DNC")),"",(AN4+(5*AO4)+(AP4*10)-(AQ4*10)))</f>
        <v>30.45</v>
      </c>
      <c r="AS4" s="42">
        <f aca="true" t="shared" si="14" ref="AS4:AS44">IF(AR4="",Default_Rank_Score,RANK(AR4,AR$3:AR$45,1))</f>
        <v>1</v>
      </c>
      <c r="AT4" s="43" t="s">
        <v>50</v>
      </c>
    </row>
    <row r="5" spans="1:46" s="43" customFormat="1" ht="15.75">
      <c r="A5" s="93" t="s">
        <v>58</v>
      </c>
      <c r="B5" s="29"/>
      <c r="C5" s="30"/>
      <c r="D5" s="31"/>
      <c r="E5" s="32">
        <f t="shared" si="0"/>
        <v>2</v>
      </c>
      <c r="F5" s="33">
        <f t="shared" si="1"/>
        <v>16</v>
      </c>
      <c r="G5" s="92">
        <f t="shared" si="2"/>
        <v>6</v>
      </c>
      <c r="H5" s="35">
        <f t="shared" si="3"/>
        <v>0</v>
      </c>
      <c r="I5" s="36">
        <f t="shared" si="4"/>
        <v>173.18</v>
      </c>
      <c r="J5" s="37">
        <v>14.6</v>
      </c>
      <c r="K5" s="38">
        <v>0</v>
      </c>
      <c r="L5" s="39">
        <v>0</v>
      </c>
      <c r="M5" s="39">
        <v>0</v>
      </c>
      <c r="N5" s="40">
        <f t="shared" si="5"/>
        <v>14.6</v>
      </c>
      <c r="O5" s="35">
        <f t="shared" si="6"/>
        <v>3</v>
      </c>
      <c r="P5" s="37">
        <v>35.11</v>
      </c>
      <c r="Q5" s="38">
        <v>0</v>
      </c>
      <c r="R5" s="39">
        <v>0</v>
      </c>
      <c r="S5" s="85">
        <v>1</v>
      </c>
      <c r="T5" s="41">
        <f>IF((OR(P5="",P5="DNF",P5="DQ",P5="DNC")),"",(P5+(5*Q5)+(R5*10)-(S5*5)))</f>
        <v>30.11</v>
      </c>
      <c r="U5" s="42">
        <f t="shared" si="7"/>
        <v>2</v>
      </c>
      <c r="V5" s="37">
        <v>31.08</v>
      </c>
      <c r="W5" s="38">
        <v>0</v>
      </c>
      <c r="X5" s="39">
        <v>0</v>
      </c>
      <c r="Y5" s="39">
        <v>0</v>
      </c>
      <c r="Z5" s="41">
        <f t="shared" si="8"/>
        <v>31.08</v>
      </c>
      <c r="AA5" s="42">
        <f t="shared" si="9"/>
        <v>3</v>
      </c>
      <c r="AB5" s="37">
        <v>31.26</v>
      </c>
      <c r="AC5" s="38">
        <v>0</v>
      </c>
      <c r="AD5" s="39">
        <v>0</v>
      </c>
      <c r="AE5" s="39">
        <v>0</v>
      </c>
      <c r="AF5" s="41">
        <f t="shared" si="10"/>
        <v>31.26</v>
      </c>
      <c r="AG5" s="42">
        <f t="shared" si="11"/>
        <v>3</v>
      </c>
      <c r="AH5" s="37">
        <v>29.39</v>
      </c>
      <c r="AI5" s="38">
        <v>0</v>
      </c>
      <c r="AJ5" s="39">
        <v>0</v>
      </c>
      <c r="AK5" s="39">
        <v>0</v>
      </c>
      <c r="AL5" s="41">
        <f t="shared" si="12"/>
        <v>29.39</v>
      </c>
      <c r="AM5" s="42">
        <f t="shared" si="13"/>
        <v>2</v>
      </c>
      <c r="AN5" s="37">
        <v>36.74</v>
      </c>
      <c r="AO5" s="38">
        <v>0</v>
      </c>
      <c r="AP5" s="39">
        <v>0</v>
      </c>
      <c r="AQ5" s="39">
        <v>0</v>
      </c>
      <c r="AR5" s="41">
        <f>IF((OR(AN5="",AN5="DNF",AN5="DQ",AN5="DNC")),"",(AN5+(5*AO5)+(AP5*10)-(AQ5*10)))</f>
        <v>36.74</v>
      </c>
      <c r="AS5" s="42">
        <f t="shared" si="14"/>
        <v>3</v>
      </c>
      <c r="AT5" s="43" t="s">
        <v>35</v>
      </c>
    </row>
    <row r="6" spans="1:46" s="43" customFormat="1" ht="15.75">
      <c r="A6" s="93" t="s">
        <v>84</v>
      </c>
      <c r="B6" s="29"/>
      <c r="C6" s="30"/>
      <c r="D6" s="31"/>
      <c r="E6" s="32">
        <f t="shared" si="0"/>
        <v>18</v>
      </c>
      <c r="F6" s="33">
        <f t="shared" si="1"/>
        <v>118</v>
      </c>
      <c r="G6" s="92">
        <f t="shared" si="2"/>
        <v>6</v>
      </c>
      <c r="H6" s="35">
        <f t="shared" si="3"/>
        <v>0</v>
      </c>
      <c r="I6" s="36">
        <f t="shared" si="4"/>
        <v>306.39</v>
      </c>
      <c r="J6" s="37">
        <v>24.06</v>
      </c>
      <c r="K6" s="38">
        <v>0</v>
      </c>
      <c r="L6" s="39">
        <v>0</v>
      </c>
      <c r="M6" s="39">
        <v>0</v>
      </c>
      <c r="N6" s="40">
        <f t="shared" si="5"/>
        <v>24.06</v>
      </c>
      <c r="O6" s="35">
        <f t="shared" si="6"/>
        <v>19</v>
      </c>
      <c r="P6" s="37">
        <v>55.37</v>
      </c>
      <c r="Q6" s="38">
        <v>0</v>
      </c>
      <c r="R6" s="39">
        <v>0</v>
      </c>
      <c r="S6" s="39">
        <v>0</v>
      </c>
      <c r="T6" s="41">
        <f aca="true" t="shared" si="15" ref="T6:T44">IF((OR(P6="",P6="DNF",P6="DQ",P6="DNC")),"",(P6+(5*Q6)+(R6*10)-(S6*10)))</f>
        <v>55.37</v>
      </c>
      <c r="U6" s="42">
        <f t="shared" si="7"/>
        <v>15</v>
      </c>
      <c r="V6" s="37">
        <v>53.62</v>
      </c>
      <c r="W6" s="38">
        <v>0</v>
      </c>
      <c r="X6" s="39">
        <v>0</v>
      </c>
      <c r="Y6" s="39">
        <v>0</v>
      </c>
      <c r="Z6" s="41">
        <f t="shared" si="8"/>
        <v>53.62</v>
      </c>
      <c r="AA6" s="42">
        <f t="shared" si="9"/>
        <v>22</v>
      </c>
      <c r="AB6" s="37">
        <v>48.4</v>
      </c>
      <c r="AC6" s="38">
        <v>0</v>
      </c>
      <c r="AD6" s="39">
        <v>0</v>
      </c>
      <c r="AE6" s="39">
        <v>0</v>
      </c>
      <c r="AF6" s="41">
        <f t="shared" si="10"/>
        <v>48.4</v>
      </c>
      <c r="AG6" s="42">
        <f t="shared" si="11"/>
        <v>22</v>
      </c>
      <c r="AH6" s="37">
        <v>58.68</v>
      </c>
      <c r="AI6" s="38">
        <v>0</v>
      </c>
      <c r="AJ6" s="39">
        <v>0</v>
      </c>
      <c r="AK6" s="39">
        <v>0</v>
      </c>
      <c r="AL6" s="41">
        <f t="shared" si="12"/>
        <v>58.68</v>
      </c>
      <c r="AM6" s="42">
        <f t="shared" si="13"/>
        <v>18</v>
      </c>
      <c r="AN6" s="37">
        <v>66.26</v>
      </c>
      <c r="AO6" s="38">
        <v>0</v>
      </c>
      <c r="AP6" s="39">
        <v>0</v>
      </c>
      <c r="AQ6" s="39">
        <v>0</v>
      </c>
      <c r="AR6" s="41">
        <f>IF((OR(AN6="",AN6="DNF",AN6="DQ",AN6="DNC")),"",(AN6+(5*AO6)+(AP6*10)-(AQ6*10)))</f>
        <v>66.26</v>
      </c>
      <c r="AS6" s="42">
        <f t="shared" si="14"/>
        <v>22</v>
      </c>
      <c r="AT6" s="43" t="s">
        <v>63</v>
      </c>
    </row>
    <row r="7" spans="1:45" s="43" customFormat="1" ht="15.75">
      <c r="A7" s="93" t="s">
        <v>73</v>
      </c>
      <c r="B7" s="29"/>
      <c r="C7" s="30"/>
      <c r="D7" s="31"/>
      <c r="E7" s="32">
        <f t="shared" si="0"/>
        <v>25</v>
      </c>
      <c r="F7" s="33">
        <f t="shared" si="1"/>
        <v>139</v>
      </c>
      <c r="G7" s="92">
        <f t="shared" si="2"/>
        <v>6</v>
      </c>
      <c r="H7" s="35">
        <f t="shared" si="3"/>
        <v>0</v>
      </c>
      <c r="I7" s="36">
        <f t="shared" si="4"/>
        <v>336.98</v>
      </c>
      <c r="J7" s="37">
        <v>27</v>
      </c>
      <c r="K7" s="38">
        <v>0</v>
      </c>
      <c r="L7" s="39">
        <v>0</v>
      </c>
      <c r="M7" s="39">
        <v>0</v>
      </c>
      <c r="N7" s="40">
        <f t="shared" si="5"/>
        <v>27</v>
      </c>
      <c r="O7" s="35">
        <f t="shared" si="6"/>
        <v>23</v>
      </c>
      <c r="P7" s="37">
        <v>59.9</v>
      </c>
      <c r="Q7" s="38">
        <v>0</v>
      </c>
      <c r="R7" s="39">
        <v>0</v>
      </c>
      <c r="S7" s="39">
        <v>0</v>
      </c>
      <c r="T7" s="41">
        <f t="shared" si="15"/>
        <v>59.9</v>
      </c>
      <c r="U7" s="42">
        <f t="shared" si="7"/>
        <v>22</v>
      </c>
      <c r="V7" s="37">
        <v>65.92</v>
      </c>
      <c r="W7" s="38">
        <v>0</v>
      </c>
      <c r="X7" s="39">
        <v>0</v>
      </c>
      <c r="Y7" s="39">
        <v>0</v>
      </c>
      <c r="Z7" s="41">
        <f t="shared" si="8"/>
        <v>65.92</v>
      </c>
      <c r="AA7" s="42">
        <f t="shared" si="9"/>
        <v>26</v>
      </c>
      <c r="AB7" s="37">
        <v>48.26</v>
      </c>
      <c r="AC7" s="38">
        <v>0</v>
      </c>
      <c r="AD7" s="39">
        <v>0</v>
      </c>
      <c r="AE7" s="39">
        <v>0</v>
      </c>
      <c r="AF7" s="41">
        <f t="shared" si="10"/>
        <v>48.26</v>
      </c>
      <c r="AG7" s="42">
        <f t="shared" si="11"/>
        <v>21</v>
      </c>
      <c r="AH7" s="37">
        <v>62.81</v>
      </c>
      <c r="AI7" s="38">
        <v>0</v>
      </c>
      <c r="AJ7" s="39">
        <v>0</v>
      </c>
      <c r="AK7" s="39">
        <v>0</v>
      </c>
      <c r="AL7" s="41">
        <f t="shared" si="12"/>
        <v>62.81</v>
      </c>
      <c r="AM7" s="42">
        <f t="shared" si="13"/>
        <v>20</v>
      </c>
      <c r="AN7" s="37">
        <v>73.09</v>
      </c>
      <c r="AO7" s="38">
        <v>0</v>
      </c>
      <c r="AP7" s="39">
        <v>0</v>
      </c>
      <c r="AQ7" s="39">
        <v>0</v>
      </c>
      <c r="AR7" s="41">
        <f>IF((OR(AN7="",AN7="DNF",AN7="DQ",AN7="DNC")),"",(AN7+(5*AO7)+(AP7*10)-(AQ7*10)))</f>
        <v>73.09</v>
      </c>
      <c r="AS7" s="42">
        <f t="shared" si="14"/>
        <v>27</v>
      </c>
    </row>
    <row r="8" spans="1:46" s="43" customFormat="1" ht="15.75">
      <c r="A8" s="93" t="s">
        <v>64</v>
      </c>
      <c r="B8" s="29"/>
      <c r="C8" s="30"/>
      <c r="D8" s="31"/>
      <c r="E8" s="32">
        <f t="shared" si="0"/>
        <v>32</v>
      </c>
      <c r="F8" s="33">
        <f t="shared" si="1"/>
        <v>175</v>
      </c>
      <c r="G8" s="92">
        <f t="shared" si="2"/>
        <v>6</v>
      </c>
      <c r="H8" s="35">
        <f t="shared" si="3"/>
        <v>0</v>
      </c>
      <c r="I8" s="36">
        <f t="shared" si="4"/>
        <v>406.07</v>
      </c>
      <c r="J8" s="37">
        <v>28.97</v>
      </c>
      <c r="K8" s="38">
        <v>0</v>
      </c>
      <c r="L8" s="39">
        <v>0</v>
      </c>
      <c r="M8" s="39">
        <v>0</v>
      </c>
      <c r="N8" s="40">
        <f t="shared" si="5"/>
        <v>28.97</v>
      </c>
      <c r="O8" s="35">
        <f t="shared" si="6"/>
        <v>28</v>
      </c>
      <c r="P8" s="37">
        <v>73.43</v>
      </c>
      <c r="Q8" s="38">
        <v>0</v>
      </c>
      <c r="R8" s="39">
        <v>1</v>
      </c>
      <c r="S8" s="39">
        <v>0</v>
      </c>
      <c r="T8" s="41">
        <f t="shared" si="15"/>
        <v>83.43</v>
      </c>
      <c r="U8" s="42">
        <f t="shared" si="7"/>
        <v>29</v>
      </c>
      <c r="V8" s="37">
        <v>92.39</v>
      </c>
      <c r="W8" s="38">
        <v>0</v>
      </c>
      <c r="X8" s="39">
        <v>0</v>
      </c>
      <c r="Y8" s="39">
        <v>0</v>
      </c>
      <c r="Z8" s="41">
        <f t="shared" si="8"/>
        <v>92.39</v>
      </c>
      <c r="AA8" s="42">
        <f t="shared" si="9"/>
        <v>35</v>
      </c>
      <c r="AB8" s="37">
        <v>55.01</v>
      </c>
      <c r="AC8" s="38">
        <v>0</v>
      </c>
      <c r="AD8" s="39">
        <v>0</v>
      </c>
      <c r="AE8" s="39">
        <v>0</v>
      </c>
      <c r="AF8" s="41">
        <f t="shared" si="10"/>
        <v>55.01</v>
      </c>
      <c r="AG8" s="42">
        <f t="shared" si="11"/>
        <v>29</v>
      </c>
      <c r="AH8" s="37">
        <v>75.89</v>
      </c>
      <c r="AI8" s="38">
        <v>0</v>
      </c>
      <c r="AJ8" s="39">
        <v>0</v>
      </c>
      <c r="AK8" s="39">
        <v>0</v>
      </c>
      <c r="AL8" s="41">
        <f t="shared" si="12"/>
        <v>75.89</v>
      </c>
      <c r="AM8" s="42">
        <f t="shared" si="13"/>
        <v>30</v>
      </c>
      <c r="AN8" s="37">
        <v>70.38</v>
      </c>
      <c r="AO8" s="84">
        <v>0</v>
      </c>
      <c r="AP8" s="39">
        <v>0</v>
      </c>
      <c r="AQ8" s="39">
        <v>0</v>
      </c>
      <c r="AR8" s="41">
        <f>IF((OR(AN8="",AN8="DNF",AN8="DQ",AN8="DNC")),"",(AN8+(5*AO8)+(AP8*10)-(AQ8*10)))</f>
        <v>70.38</v>
      </c>
      <c r="AS8" s="42">
        <f t="shared" si="14"/>
        <v>24</v>
      </c>
      <c r="AT8" s="43" t="s">
        <v>54</v>
      </c>
    </row>
    <row r="9" spans="1:46" s="43" customFormat="1" ht="15.75">
      <c r="A9" s="93" t="s">
        <v>32</v>
      </c>
      <c r="B9" s="29"/>
      <c r="C9" s="30"/>
      <c r="D9" s="31"/>
      <c r="E9" s="32">
        <f t="shared" si="0"/>
        <v>37</v>
      </c>
      <c r="F9" s="33">
        <f t="shared" si="1"/>
        <v>214</v>
      </c>
      <c r="G9" s="92">
        <f t="shared" si="2"/>
        <v>6</v>
      </c>
      <c r="H9" s="35">
        <f t="shared" si="3"/>
        <v>0</v>
      </c>
      <c r="I9" s="36">
        <f t="shared" si="4"/>
        <v>603.13</v>
      </c>
      <c r="J9" s="37">
        <v>39.64</v>
      </c>
      <c r="K9" s="38">
        <v>0</v>
      </c>
      <c r="L9" s="39">
        <v>0</v>
      </c>
      <c r="M9" s="39">
        <v>0</v>
      </c>
      <c r="N9" s="40">
        <f t="shared" si="5"/>
        <v>39.64</v>
      </c>
      <c r="O9" s="35">
        <f t="shared" si="6"/>
        <v>37</v>
      </c>
      <c r="P9" s="37">
        <v>125.78</v>
      </c>
      <c r="Q9" s="38">
        <v>0</v>
      </c>
      <c r="R9" s="39">
        <v>0</v>
      </c>
      <c r="S9" s="39">
        <v>0</v>
      </c>
      <c r="T9" s="41">
        <f t="shared" si="15"/>
        <v>125.78</v>
      </c>
      <c r="U9" s="42">
        <f t="shared" si="7"/>
        <v>35</v>
      </c>
      <c r="V9" s="37">
        <v>81.71</v>
      </c>
      <c r="W9" s="38">
        <v>0</v>
      </c>
      <c r="X9" s="39">
        <v>0</v>
      </c>
      <c r="Y9" s="39">
        <v>0</v>
      </c>
      <c r="Z9" s="41">
        <f t="shared" si="8"/>
        <v>81.71</v>
      </c>
      <c r="AA9" s="42">
        <f t="shared" si="9"/>
        <v>32</v>
      </c>
      <c r="AB9" s="37">
        <v>75.77</v>
      </c>
      <c r="AC9" s="38">
        <v>0</v>
      </c>
      <c r="AD9" s="39">
        <v>0</v>
      </c>
      <c r="AE9" s="39">
        <v>0</v>
      </c>
      <c r="AF9" s="41">
        <f t="shared" si="10"/>
        <v>75.77</v>
      </c>
      <c r="AG9" s="42">
        <f t="shared" si="11"/>
        <v>35</v>
      </c>
      <c r="AH9" s="37">
        <v>101.07</v>
      </c>
      <c r="AI9" s="38">
        <v>0</v>
      </c>
      <c r="AJ9" s="39">
        <v>1</v>
      </c>
      <c r="AK9" s="39">
        <v>0</v>
      </c>
      <c r="AL9" s="41">
        <f t="shared" si="12"/>
        <v>111.07</v>
      </c>
      <c r="AM9" s="89">
        <f t="shared" si="13"/>
        <v>35</v>
      </c>
      <c r="AN9" s="37">
        <v>164.16</v>
      </c>
      <c r="AO9" s="38">
        <v>0</v>
      </c>
      <c r="AP9" s="39">
        <v>1</v>
      </c>
      <c r="AQ9" s="85">
        <v>1</v>
      </c>
      <c r="AR9" s="41">
        <f>IF((OR(AN9="",AN9="DNF",AN9="DQ",AN9="DNC")),"",(AN9+(5*AO9)+(AP9*10)-(AQ9*5)))</f>
        <v>169.16</v>
      </c>
      <c r="AS9" s="42">
        <f t="shared" si="14"/>
        <v>40</v>
      </c>
      <c r="AT9" s="43" t="s">
        <v>33</v>
      </c>
    </row>
    <row r="10" spans="1:46" s="43" customFormat="1" ht="15.75">
      <c r="A10" s="93" t="s">
        <v>74</v>
      </c>
      <c r="B10" s="29"/>
      <c r="C10" s="30"/>
      <c r="D10" s="31"/>
      <c r="E10" s="32">
        <f t="shared" si="0"/>
        <v>39</v>
      </c>
      <c r="F10" s="33">
        <f t="shared" si="1"/>
        <v>231</v>
      </c>
      <c r="G10" s="92">
        <f t="shared" si="2"/>
        <v>6</v>
      </c>
      <c r="H10" s="35">
        <f t="shared" si="3"/>
        <v>0</v>
      </c>
      <c r="I10" s="36">
        <f t="shared" si="4"/>
        <v>740.19</v>
      </c>
      <c r="J10" s="37">
        <v>37.28</v>
      </c>
      <c r="K10" s="38">
        <v>0</v>
      </c>
      <c r="L10" s="39">
        <v>0</v>
      </c>
      <c r="M10" s="39">
        <v>0</v>
      </c>
      <c r="N10" s="40">
        <f t="shared" si="5"/>
        <v>37.28</v>
      </c>
      <c r="O10" s="35">
        <f t="shared" si="6"/>
        <v>36</v>
      </c>
      <c r="P10" s="37">
        <v>150.02</v>
      </c>
      <c r="Q10" s="38">
        <v>0</v>
      </c>
      <c r="R10" s="39">
        <v>0</v>
      </c>
      <c r="S10" s="39">
        <v>0</v>
      </c>
      <c r="T10" s="41">
        <f t="shared" si="15"/>
        <v>150.02</v>
      </c>
      <c r="U10" s="42">
        <f t="shared" si="7"/>
        <v>39</v>
      </c>
      <c r="V10" s="37">
        <v>127.12</v>
      </c>
      <c r="W10" s="38">
        <v>0</v>
      </c>
      <c r="X10" s="39">
        <v>0</v>
      </c>
      <c r="Y10" s="39">
        <v>0</v>
      </c>
      <c r="Z10" s="41">
        <f t="shared" si="8"/>
        <v>127.12</v>
      </c>
      <c r="AA10" s="42">
        <f t="shared" si="9"/>
        <v>38</v>
      </c>
      <c r="AB10" s="37">
        <v>133.99</v>
      </c>
      <c r="AC10" s="38">
        <v>0</v>
      </c>
      <c r="AD10" s="39">
        <v>0</v>
      </c>
      <c r="AE10" s="39">
        <v>0</v>
      </c>
      <c r="AF10" s="41">
        <f t="shared" si="10"/>
        <v>133.99</v>
      </c>
      <c r="AG10" s="42">
        <f t="shared" si="11"/>
        <v>40</v>
      </c>
      <c r="AH10" s="37">
        <v>137.81</v>
      </c>
      <c r="AI10" s="38">
        <v>0</v>
      </c>
      <c r="AJ10" s="39">
        <v>0</v>
      </c>
      <c r="AK10" s="39">
        <v>0</v>
      </c>
      <c r="AL10" s="41">
        <f t="shared" si="12"/>
        <v>137.81</v>
      </c>
      <c r="AM10" s="42">
        <f t="shared" si="13"/>
        <v>39</v>
      </c>
      <c r="AN10" s="37">
        <v>153.97</v>
      </c>
      <c r="AO10" s="38">
        <v>0</v>
      </c>
      <c r="AP10" s="39">
        <v>0</v>
      </c>
      <c r="AQ10" s="39">
        <v>0</v>
      </c>
      <c r="AR10" s="41">
        <f aca="true" t="shared" si="16" ref="AR10:AR44">IF((OR(AN10="",AN10="DNF",AN10="DQ",AN10="DNC")),"",(AN10+(5*AO10)+(AP10*10)-(AQ10*10)))</f>
        <v>153.97</v>
      </c>
      <c r="AS10" s="42">
        <f t="shared" si="14"/>
        <v>39</v>
      </c>
      <c r="AT10" s="43" t="s">
        <v>60</v>
      </c>
    </row>
    <row r="11" spans="1:46" s="43" customFormat="1" ht="15.75">
      <c r="A11" s="1" t="s">
        <v>77</v>
      </c>
      <c r="B11" s="29"/>
      <c r="C11" s="30"/>
      <c r="D11" s="31"/>
      <c r="E11" s="32">
        <f t="shared" si="0"/>
        <v>3</v>
      </c>
      <c r="F11" s="33">
        <f t="shared" si="1"/>
        <v>34</v>
      </c>
      <c r="G11" s="34">
        <f t="shared" si="2"/>
        <v>5</v>
      </c>
      <c r="H11" s="35">
        <f t="shared" si="3"/>
        <v>1</v>
      </c>
      <c r="I11" s="36">
        <f t="shared" si="4"/>
        <v>205.99</v>
      </c>
      <c r="J11" s="37">
        <v>15.3</v>
      </c>
      <c r="K11" s="38">
        <v>0</v>
      </c>
      <c r="L11" s="39">
        <v>0</v>
      </c>
      <c r="M11" s="39">
        <v>0</v>
      </c>
      <c r="N11" s="40">
        <f t="shared" si="5"/>
        <v>15.3</v>
      </c>
      <c r="O11" s="35">
        <f t="shared" si="6"/>
        <v>4</v>
      </c>
      <c r="P11" s="37">
        <v>40.81</v>
      </c>
      <c r="Q11" s="84">
        <v>0</v>
      </c>
      <c r="R11" s="39">
        <v>1</v>
      </c>
      <c r="S11" s="39">
        <v>0</v>
      </c>
      <c r="T11" s="41">
        <f t="shared" si="15"/>
        <v>50.81</v>
      </c>
      <c r="U11" s="42">
        <f t="shared" si="7"/>
        <v>13</v>
      </c>
      <c r="V11" s="37">
        <v>34.52</v>
      </c>
      <c r="W11" s="38">
        <v>0</v>
      </c>
      <c r="X11" s="39">
        <v>0</v>
      </c>
      <c r="Y11" s="39">
        <v>0</v>
      </c>
      <c r="Z11" s="41">
        <f t="shared" si="8"/>
        <v>34.52</v>
      </c>
      <c r="AA11" s="42">
        <f t="shared" si="9"/>
        <v>4</v>
      </c>
      <c r="AB11" s="37">
        <v>32.3</v>
      </c>
      <c r="AC11" s="38">
        <v>1</v>
      </c>
      <c r="AD11" s="39">
        <v>0</v>
      </c>
      <c r="AE11" s="39">
        <v>0</v>
      </c>
      <c r="AF11" s="41">
        <f t="shared" si="10"/>
        <v>37.3</v>
      </c>
      <c r="AG11" s="42">
        <f t="shared" si="11"/>
        <v>8</v>
      </c>
      <c r="AH11" s="37">
        <v>33.31</v>
      </c>
      <c r="AI11" s="38">
        <v>0</v>
      </c>
      <c r="AJ11" s="39">
        <v>0</v>
      </c>
      <c r="AK11" s="39">
        <v>0</v>
      </c>
      <c r="AL11" s="41">
        <f t="shared" si="12"/>
        <v>33.31</v>
      </c>
      <c r="AM11" s="42">
        <f t="shared" si="13"/>
        <v>3</v>
      </c>
      <c r="AN11" s="37">
        <v>34.75</v>
      </c>
      <c r="AO11" s="38">
        <v>0</v>
      </c>
      <c r="AP11" s="39">
        <v>0</v>
      </c>
      <c r="AQ11" s="39">
        <v>0</v>
      </c>
      <c r="AR11" s="41">
        <f t="shared" si="16"/>
        <v>34.75</v>
      </c>
      <c r="AS11" s="42">
        <f t="shared" si="14"/>
        <v>2</v>
      </c>
      <c r="AT11" s="43" t="s">
        <v>63</v>
      </c>
    </row>
    <row r="12" spans="1:46" s="43" customFormat="1" ht="15.75">
      <c r="A12" s="1" t="s">
        <v>34</v>
      </c>
      <c r="B12" s="29"/>
      <c r="C12" s="30"/>
      <c r="D12" s="31"/>
      <c r="E12" s="32">
        <f t="shared" si="0"/>
        <v>4</v>
      </c>
      <c r="F12" s="33">
        <f t="shared" si="1"/>
        <v>40</v>
      </c>
      <c r="G12" s="34">
        <f t="shared" si="2"/>
        <v>5</v>
      </c>
      <c r="H12" s="35">
        <f t="shared" si="3"/>
        <v>2</v>
      </c>
      <c r="I12" s="36">
        <f t="shared" si="4"/>
        <v>219.93</v>
      </c>
      <c r="J12" s="37">
        <v>17.86</v>
      </c>
      <c r="K12" s="38">
        <v>0</v>
      </c>
      <c r="L12" s="39">
        <v>0</v>
      </c>
      <c r="M12" s="39">
        <v>0</v>
      </c>
      <c r="N12" s="40">
        <f t="shared" si="5"/>
        <v>17.86</v>
      </c>
      <c r="O12" s="35">
        <f t="shared" si="6"/>
        <v>8</v>
      </c>
      <c r="P12" s="37">
        <v>40.93</v>
      </c>
      <c r="Q12" s="38">
        <v>0</v>
      </c>
      <c r="R12" s="39">
        <v>0</v>
      </c>
      <c r="S12" s="39">
        <v>0</v>
      </c>
      <c r="T12" s="41">
        <f t="shared" si="15"/>
        <v>40.93</v>
      </c>
      <c r="U12" s="42">
        <f t="shared" si="7"/>
        <v>5</v>
      </c>
      <c r="V12" s="37">
        <v>35.59</v>
      </c>
      <c r="W12" s="84">
        <v>0</v>
      </c>
      <c r="X12" s="39">
        <v>0</v>
      </c>
      <c r="Y12" s="39">
        <v>0</v>
      </c>
      <c r="Z12" s="41">
        <f t="shared" si="8"/>
        <v>35.59</v>
      </c>
      <c r="AA12" s="42">
        <f t="shared" si="9"/>
        <v>5</v>
      </c>
      <c r="AB12" s="37">
        <v>31.05</v>
      </c>
      <c r="AC12" s="38">
        <v>0</v>
      </c>
      <c r="AD12" s="39">
        <v>0</v>
      </c>
      <c r="AE12" s="39">
        <v>0</v>
      </c>
      <c r="AF12" s="41">
        <f t="shared" si="10"/>
        <v>31.05</v>
      </c>
      <c r="AG12" s="42">
        <f t="shared" si="11"/>
        <v>2</v>
      </c>
      <c r="AH12" s="37">
        <v>38.26</v>
      </c>
      <c r="AI12" s="38">
        <v>0</v>
      </c>
      <c r="AJ12" s="39">
        <v>0</v>
      </c>
      <c r="AK12" s="39">
        <v>0</v>
      </c>
      <c r="AL12" s="41">
        <f t="shared" si="12"/>
        <v>38.26</v>
      </c>
      <c r="AM12" s="42">
        <f t="shared" si="13"/>
        <v>6</v>
      </c>
      <c r="AN12" s="37">
        <v>46.24</v>
      </c>
      <c r="AO12" s="38">
        <v>2</v>
      </c>
      <c r="AP12" s="39">
        <v>0</v>
      </c>
      <c r="AQ12" s="39">
        <v>0</v>
      </c>
      <c r="AR12" s="41">
        <f t="shared" si="16"/>
        <v>56.24</v>
      </c>
      <c r="AS12" s="42">
        <f t="shared" si="14"/>
        <v>14</v>
      </c>
      <c r="AT12" s="43" t="s">
        <v>35</v>
      </c>
    </row>
    <row r="13" spans="1:46" s="43" customFormat="1" ht="15.75">
      <c r="A13" s="1" t="s">
        <v>85</v>
      </c>
      <c r="B13" s="29"/>
      <c r="C13" s="30"/>
      <c r="D13" s="31"/>
      <c r="E13" s="32">
        <f t="shared" si="0"/>
        <v>6</v>
      </c>
      <c r="F13" s="33">
        <f t="shared" si="1"/>
        <v>53</v>
      </c>
      <c r="G13" s="34">
        <f t="shared" si="2"/>
        <v>5</v>
      </c>
      <c r="H13" s="35">
        <f t="shared" si="3"/>
        <v>1</v>
      </c>
      <c r="I13" s="36">
        <f t="shared" si="4"/>
        <v>217.5</v>
      </c>
      <c r="J13" s="37">
        <v>26.81</v>
      </c>
      <c r="K13" s="38">
        <v>0</v>
      </c>
      <c r="L13" s="39">
        <v>0</v>
      </c>
      <c r="M13" s="39">
        <v>0</v>
      </c>
      <c r="N13" s="40">
        <f t="shared" si="5"/>
        <v>26.81</v>
      </c>
      <c r="O13" s="35">
        <f t="shared" si="6"/>
        <v>22</v>
      </c>
      <c r="P13" s="37">
        <v>42.18</v>
      </c>
      <c r="Q13" s="38">
        <v>0</v>
      </c>
      <c r="R13" s="39">
        <v>0</v>
      </c>
      <c r="S13" s="39">
        <v>0</v>
      </c>
      <c r="T13" s="41">
        <f t="shared" si="15"/>
        <v>42.18</v>
      </c>
      <c r="U13" s="42">
        <f t="shared" si="7"/>
        <v>8</v>
      </c>
      <c r="V13" s="37">
        <v>36.44</v>
      </c>
      <c r="W13" s="38">
        <v>0</v>
      </c>
      <c r="X13" s="39">
        <v>0</v>
      </c>
      <c r="Y13" s="39">
        <v>0</v>
      </c>
      <c r="Z13" s="41">
        <f t="shared" si="8"/>
        <v>36.44</v>
      </c>
      <c r="AA13" s="42">
        <f t="shared" si="9"/>
        <v>7</v>
      </c>
      <c r="AB13" s="37">
        <v>33</v>
      </c>
      <c r="AC13" s="38">
        <v>0</v>
      </c>
      <c r="AD13" s="39">
        <v>0</v>
      </c>
      <c r="AE13" s="39">
        <v>0</v>
      </c>
      <c r="AF13" s="41">
        <f t="shared" si="10"/>
        <v>33</v>
      </c>
      <c r="AG13" s="42">
        <f t="shared" si="11"/>
        <v>4</v>
      </c>
      <c r="AH13" s="37">
        <v>33.93</v>
      </c>
      <c r="AI13" s="38">
        <v>1</v>
      </c>
      <c r="AJ13" s="39">
        <v>0</v>
      </c>
      <c r="AK13" s="39">
        <v>0</v>
      </c>
      <c r="AL13" s="41">
        <f t="shared" si="12"/>
        <v>38.93</v>
      </c>
      <c r="AM13" s="42">
        <f t="shared" si="13"/>
        <v>7</v>
      </c>
      <c r="AN13" s="37">
        <v>40.14</v>
      </c>
      <c r="AO13" s="38">
        <v>0</v>
      </c>
      <c r="AP13" s="39">
        <v>0</v>
      </c>
      <c r="AQ13" s="39">
        <v>0</v>
      </c>
      <c r="AR13" s="41">
        <f t="shared" si="16"/>
        <v>40.14</v>
      </c>
      <c r="AS13" s="42">
        <f t="shared" si="14"/>
        <v>5</v>
      </c>
      <c r="AT13" s="43" t="s">
        <v>63</v>
      </c>
    </row>
    <row r="14" spans="1:46" s="43" customFormat="1" ht="15.75">
      <c r="A14" s="44" t="s">
        <v>47</v>
      </c>
      <c r="B14" s="29"/>
      <c r="C14" s="30"/>
      <c r="D14" s="31"/>
      <c r="E14" s="32">
        <f t="shared" si="0"/>
        <v>10</v>
      </c>
      <c r="F14" s="33">
        <f t="shared" si="1"/>
        <v>66</v>
      </c>
      <c r="G14" s="34">
        <f t="shared" si="2"/>
        <v>5</v>
      </c>
      <c r="H14" s="35">
        <f t="shared" si="3"/>
        <v>1</v>
      </c>
      <c r="I14" s="36">
        <f t="shared" si="4"/>
        <v>243.01</v>
      </c>
      <c r="J14" s="37">
        <v>18.02</v>
      </c>
      <c r="K14" s="38">
        <v>0</v>
      </c>
      <c r="L14" s="39">
        <v>0</v>
      </c>
      <c r="M14" s="39">
        <v>0</v>
      </c>
      <c r="N14" s="40">
        <f t="shared" si="5"/>
        <v>18.02</v>
      </c>
      <c r="O14" s="35">
        <f t="shared" si="6"/>
        <v>9</v>
      </c>
      <c r="P14" s="37">
        <v>47.06</v>
      </c>
      <c r="Q14" s="38">
        <v>0</v>
      </c>
      <c r="R14" s="39">
        <v>1</v>
      </c>
      <c r="S14" s="39">
        <v>0</v>
      </c>
      <c r="T14" s="41">
        <f t="shared" si="15"/>
        <v>57.06</v>
      </c>
      <c r="U14" s="42">
        <f t="shared" si="7"/>
        <v>19</v>
      </c>
      <c r="V14" s="37">
        <v>35.74</v>
      </c>
      <c r="W14" s="38">
        <v>0</v>
      </c>
      <c r="X14" s="39">
        <v>0</v>
      </c>
      <c r="Y14" s="39">
        <v>0</v>
      </c>
      <c r="Z14" s="41">
        <f t="shared" si="8"/>
        <v>35.74</v>
      </c>
      <c r="AA14" s="42">
        <f t="shared" si="9"/>
        <v>6</v>
      </c>
      <c r="AB14" s="37">
        <v>37.79</v>
      </c>
      <c r="AC14" s="38">
        <v>0</v>
      </c>
      <c r="AD14" s="39">
        <v>0</v>
      </c>
      <c r="AE14" s="39">
        <v>0</v>
      </c>
      <c r="AF14" s="41">
        <f t="shared" si="10"/>
        <v>37.79</v>
      </c>
      <c r="AG14" s="42">
        <f t="shared" si="11"/>
        <v>9</v>
      </c>
      <c r="AH14" s="37">
        <v>38.19</v>
      </c>
      <c r="AI14" s="84">
        <v>1</v>
      </c>
      <c r="AJ14" s="39">
        <v>0</v>
      </c>
      <c r="AK14" s="39">
        <v>0</v>
      </c>
      <c r="AL14" s="41">
        <f t="shared" si="12"/>
        <v>43.19</v>
      </c>
      <c r="AM14" s="42">
        <f t="shared" si="13"/>
        <v>10</v>
      </c>
      <c r="AN14" s="37">
        <v>51.21</v>
      </c>
      <c r="AO14" s="38">
        <v>0</v>
      </c>
      <c r="AP14" s="39">
        <v>0</v>
      </c>
      <c r="AQ14" s="39">
        <v>0</v>
      </c>
      <c r="AR14" s="41">
        <f t="shared" si="16"/>
        <v>51.21</v>
      </c>
      <c r="AS14" s="42">
        <f t="shared" si="14"/>
        <v>13</v>
      </c>
      <c r="AT14" s="43" t="s">
        <v>48</v>
      </c>
    </row>
    <row r="15" spans="1:46" s="43" customFormat="1" ht="15.75">
      <c r="A15" s="1" t="s">
        <v>51</v>
      </c>
      <c r="B15" s="29"/>
      <c r="C15" s="30"/>
      <c r="D15" s="31"/>
      <c r="E15" s="32">
        <f t="shared" si="0"/>
        <v>11</v>
      </c>
      <c r="F15" s="33">
        <f t="shared" si="1"/>
        <v>70</v>
      </c>
      <c r="G15" s="34">
        <f t="shared" si="2"/>
        <v>5</v>
      </c>
      <c r="H15" s="35">
        <f t="shared" si="3"/>
        <v>1</v>
      </c>
      <c r="I15" s="36">
        <f t="shared" si="4"/>
        <v>250.25000000000003</v>
      </c>
      <c r="J15" s="37">
        <v>20.52</v>
      </c>
      <c r="K15" s="38">
        <v>0</v>
      </c>
      <c r="L15" s="39">
        <v>0</v>
      </c>
      <c r="M15" s="39">
        <v>0</v>
      </c>
      <c r="N15" s="40">
        <f t="shared" si="5"/>
        <v>20.52</v>
      </c>
      <c r="O15" s="35">
        <f t="shared" si="6"/>
        <v>13</v>
      </c>
      <c r="P15" s="37">
        <v>63.22</v>
      </c>
      <c r="Q15" s="84">
        <v>0</v>
      </c>
      <c r="R15" s="39">
        <v>1</v>
      </c>
      <c r="S15" s="39">
        <v>0</v>
      </c>
      <c r="T15" s="41">
        <f t="shared" si="15"/>
        <v>73.22</v>
      </c>
      <c r="U15" s="42">
        <f t="shared" si="7"/>
        <v>27</v>
      </c>
      <c r="V15" s="37">
        <v>40.1</v>
      </c>
      <c r="W15" s="38">
        <v>0</v>
      </c>
      <c r="X15" s="39">
        <v>0</v>
      </c>
      <c r="Y15" s="39">
        <v>0</v>
      </c>
      <c r="Z15" s="41">
        <f t="shared" si="8"/>
        <v>40.1</v>
      </c>
      <c r="AA15" s="42">
        <f t="shared" si="9"/>
        <v>10</v>
      </c>
      <c r="AB15" s="37">
        <v>33.64</v>
      </c>
      <c r="AC15" s="38">
        <v>0</v>
      </c>
      <c r="AD15" s="39">
        <v>0</v>
      </c>
      <c r="AE15" s="39">
        <v>0</v>
      </c>
      <c r="AF15" s="41">
        <f t="shared" si="10"/>
        <v>33.64</v>
      </c>
      <c r="AG15" s="42">
        <f t="shared" si="11"/>
        <v>5</v>
      </c>
      <c r="AH15" s="37">
        <v>35.9</v>
      </c>
      <c r="AI15" s="38">
        <v>1</v>
      </c>
      <c r="AJ15" s="39">
        <v>0</v>
      </c>
      <c r="AK15" s="39">
        <v>0</v>
      </c>
      <c r="AL15" s="41">
        <f t="shared" si="12"/>
        <v>40.9</v>
      </c>
      <c r="AM15" s="42">
        <f t="shared" si="13"/>
        <v>8</v>
      </c>
      <c r="AN15" s="37">
        <v>41.87</v>
      </c>
      <c r="AO15" s="38">
        <v>0</v>
      </c>
      <c r="AP15" s="39">
        <v>0</v>
      </c>
      <c r="AQ15" s="39">
        <v>0</v>
      </c>
      <c r="AR15" s="41">
        <f t="shared" si="16"/>
        <v>41.87</v>
      </c>
      <c r="AS15" s="42">
        <f t="shared" si="14"/>
        <v>7</v>
      </c>
      <c r="AT15" s="43" t="s">
        <v>52</v>
      </c>
    </row>
    <row r="16" spans="1:46" s="43" customFormat="1" ht="15.75">
      <c r="A16" s="1" t="s">
        <v>57</v>
      </c>
      <c r="B16" s="29"/>
      <c r="C16" s="30"/>
      <c r="D16" s="31"/>
      <c r="E16" s="32">
        <f t="shared" si="0"/>
        <v>14</v>
      </c>
      <c r="F16" s="33">
        <f t="shared" si="1"/>
        <v>100</v>
      </c>
      <c r="G16" s="34">
        <f t="shared" si="2"/>
        <v>5</v>
      </c>
      <c r="H16" s="35">
        <f t="shared" si="3"/>
        <v>4</v>
      </c>
      <c r="I16" s="36">
        <f t="shared" si="4"/>
        <v>270.25</v>
      </c>
      <c r="J16" s="37">
        <v>31.74</v>
      </c>
      <c r="K16" s="84">
        <v>0</v>
      </c>
      <c r="L16" s="39">
        <v>0</v>
      </c>
      <c r="M16" s="39">
        <v>0</v>
      </c>
      <c r="N16" s="40">
        <f t="shared" si="5"/>
        <v>31.74</v>
      </c>
      <c r="O16" s="35">
        <f t="shared" si="6"/>
        <v>31</v>
      </c>
      <c r="P16" s="37">
        <v>43.09</v>
      </c>
      <c r="Q16" s="38">
        <v>0</v>
      </c>
      <c r="R16" s="39">
        <v>0</v>
      </c>
      <c r="S16" s="39">
        <v>0</v>
      </c>
      <c r="T16" s="41">
        <f t="shared" si="15"/>
        <v>43.09</v>
      </c>
      <c r="U16" s="42">
        <f t="shared" si="7"/>
        <v>10</v>
      </c>
      <c r="V16" s="37">
        <v>41.09</v>
      </c>
      <c r="W16" s="38">
        <v>0</v>
      </c>
      <c r="X16" s="39">
        <v>0</v>
      </c>
      <c r="Y16" s="39">
        <v>0</v>
      </c>
      <c r="Z16" s="41">
        <f t="shared" si="8"/>
        <v>41.09</v>
      </c>
      <c r="AA16" s="42">
        <f t="shared" si="9"/>
        <v>12</v>
      </c>
      <c r="AB16" s="37">
        <v>38.36</v>
      </c>
      <c r="AC16" s="38">
        <v>0</v>
      </c>
      <c r="AD16" s="39">
        <v>0</v>
      </c>
      <c r="AE16" s="39">
        <v>0</v>
      </c>
      <c r="AF16" s="41">
        <f t="shared" si="10"/>
        <v>38.36</v>
      </c>
      <c r="AG16" s="42">
        <f t="shared" si="11"/>
        <v>11</v>
      </c>
      <c r="AH16" s="37">
        <v>50.61</v>
      </c>
      <c r="AI16" s="38">
        <v>4</v>
      </c>
      <c r="AJ16" s="39">
        <v>0</v>
      </c>
      <c r="AK16" s="39">
        <v>0</v>
      </c>
      <c r="AL16" s="41">
        <f t="shared" si="12"/>
        <v>70.61</v>
      </c>
      <c r="AM16" s="42">
        <f t="shared" si="13"/>
        <v>28</v>
      </c>
      <c r="AN16" s="37">
        <v>45.36</v>
      </c>
      <c r="AO16" s="38">
        <v>0</v>
      </c>
      <c r="AP16" s="39">
        <v>0</v>
      </c>
      <c r="AQ16" s="39">
        <v>0</v>
      </c>
      <c r="AR16" s="41">
        <f t="shared" si="16"/>
        <v>45.36</v>
      </c>
      <c r="AS16" s="42">
        <f t="shared" si="14"/>
        <v>8</v>
      </c>
      <c r="AT16" s="43" t="s">
        <v>48</v>
      </c>
    </row>
    <row r="17" spans="1:46" s="43" customFormat="1" ht="15.75">
      <c r="A17" s="1" t="s">
        <v>71</v>
      </c>
      <c r="B17" s="29"/>
      <c r="C17" s="30"/>
      <c r="D17" s="31"/>
      <c r="E17" s="32">
        <f t="shared" si="0"/>
        <v>15</v>
      </c>
      <c r="F17" s="33">
        <f t="shared" si="1"/>
        <v>101</v>
      </c>
      <c r="G17" s="34">
        <f t="shared" si="2"/>
        <v>5</v>
      </c>
      <c r="H17" s="35">
        <f t="shared" si="3"/>
        <v>1</v>
      </c>
      <c r="I17" s="36">
        <f t="shared" si="4"/>
        <v>263.89</v>
      </c>
      <c r="J17" s="37">
        <v>36.21</v>
      </c>
      <c r="K17" s="38">
        <v>0</v>
      </c>
      <c r="L17" s="39">
        <v>0</v>
      </c>
      <c r="M17" s="39">
        <v>0</v>
      </c>
      <c r="N17" s="40">
        <f t="shared" si="5"/>
        <v>36.21</v>
      </c>
      <c r="O17" s="35">
        <f t="shared" si="6"/>
        <v>34</v>
      </c>
      <c r="P17" s="37">
        <v>44.11</v>
      </c>
      <c r="Q17" s="38">
        <v>0</v>
      </c>
      <c r="R17" s="39">
        <v>0</v>
      </c>
      <c r="S17" s="39">
        <v>0</v>
      </c>
      <c r="T17" s="41">
        <f t="shared" si="15"/>
        <v>44.11</v>
      </c>
      <c r="U17" s="42">
        <f t="shared" si="7"/>
        <v>11</v>
      </c>
      <c r="V17" s="37">
        <v>47.32</v>
      </c>
      <c r="W17" s="38">
        <v>0</v>
      </c>
      <c r="X17" s="39">
        <v>0</v>
      </c>
      <c r="Y17" s="39">
        <v>0</v>
      </c>
      <c r="Z17" s="41">
        <f t="shared" si="8"/>
        <v>47.32</v>
      </c>
      <c r="AA17" s="42">
        <f t="shared" si="9"/>
        <v>17</v>
      </c>
      <c r="AB17" s="37">
        <v>40.28</v>
      </c>
      <c r="AC17" s="38">
        <v>1</v>
      </c>
      <c r="AD17" s="39">
        <v>0</v>
      </c>
      <c r="AE17" s="39">
        <v>0</v>
      </c>
      <c r="AF17" s="41">
        <f t="shared" si="10"/>
        <v>45.28</v>
      </c>
      <c r="AG17" s="42">
        <f t="shared" si="11"/>
        <v>17</v>
      </c>
      <c r="AH17" s="37">
        <v>44.26</v>
      </c>
      <c r="AI17" s="38">
        <v>0</v>
      </c>
      <c r="AJ17" s="39">
        <v>0</v>
      </c>
      <c r="AK17" s="39">
        <v>0</v>
      </c>
      <c r="AL17" s="41">
        <f t="shared" si="12"/>
        <v>44.26</v>
      </c>
      <c r="AM17" s="42">
        <f t="shared" si="13"/>
        <v>12</v>
      </c>
      <c r="AN17" s="37">
        <v>46.71</v>
      </c>
      <c r="AO17" s="38">
        <v>0</v>
      </c>
      <c r="AP17" s="39">
        <v>0</v>
      </c>
      <c r="AQ17" s="39">
        <v>0</v>
      </c>
      <c r="AR17" s="41">
        <f t="shared" si="16"/>
        <v>46.71</v>
      </c>
      <c r="AS17" s="42">
        <f t="shared" si="14"/>
        <v>10</v>
      </c>
      <c r="AT17" s="43" t="s">
        <v>72</v>
      </c>
    </row>
    <row r="18" spans="1:46" s="43" customFormat="1" ht="15.75">
      <c r="A18" s="1" t="s">
        <v>45</v>
      </c>
      <c r="B18" s="29"/>
      <c r="C18" s="30"/>
      <c r="D18" s="31"/>
      <c r="E18" s="32">
        <f t="shared" si="0"/>
        <v>17</v>
      </c>
      <c r="F18" s="33">
        <f t="shared" si="1"/>
        <v>104</v>
      </c>
      <c r="G18" s="34">
        <f t="shared" si="2"/>
        <v>5</v>
      </c>
      <c r="H18" s="35">
        <f t="shared" si="3"/>
        <v>1</v>
      </c>
      <c r="I18" s="36">
        <f t="shared" si="4"/>
        <v>279.23</v>
      </c>
      <c r="J18" s="37">
        <v>27.83</v>
      </c>
      <c r="K18" s="38">
        <v>0</v>
      </c>
      <c r="L18" s="39">
        <v>0</v>
      </c>
      <c r="M18" s="39">
        <v>0</v>
      </c>
      <c r="N18" s="40">
        <f t="shared" si="5"/>
        <v>27.83</v>
      </c>
      <c r="O18" s="35">
        <f t="shared" si="6"/>
        <v>24</v>
      </c>
      <c r="P18" s="37">
        <v>42.36</v>
      </c>
      <c r="Q18" s="38">
        <v>0</v>
      </c>
      <c r="R18" s="39">
        <v>0</v>
      </c>
      <c r="S18" s="39">
        <v>0</v>
      </c>
      <c r="T18" s="41">
        <f t="shared" si="15"/>
        <v>42.36</v>
      </c>
      <c r="U18" s="42">
        <f t="shared" si="7"/>
        <v>9</v>
      </c>
      <c r="V18" s="37">
        <v>44.41</v>
      </c>
      <c r="W18" s="38">
        <v>0</v>
      </c>
      <c r="X18" s="39">
        <v>0</v>
      </c>
      <c r="Y18" s="39">
        <v>0</v>
      </c>
      <c r="Z18" s="41">
        <f t="shared" si="8"/>
        <v>44.41</v>
      </c>
      <c r="AA18" s="42">
        <f t="shared" si="9"/>
        <v>15</v>
      </c>
      <c r="AB18" s="37">
        <v>43.12</v>
      </c>
      <c r="AC18" s="84">
        <v>0</v>
      </c>
      <c r="AD18" s="39">
        <v>0</v>
      </c>
      <c r="AE18" s="39">
        <v>0</v>
      </c>
      <c r="AF18" s="41">
        <f t="shared" si="10"/>
        <v>43.12</v>
      </c>
      <c r="AG18" s="42">
        <f t="shared" si="11"/>
        <v>15</v>
      </c>
      <c r="AH18" s="37">
        <v>60.79</v>
      </c>
      <c r="AI18" s="38">
        <v>0</v>
      </c>
      <c r="AJ18" s="39">
        <v>1</v>
      </c>
      <c r="AK18" s="39">
        <v>0</v>
      </c>
      <c r="AL18" s="41">
        <f t="shared" si="12"/>
        <v>70.78999999999999</v>
      </c>
      <c r="AM18" s="42">
        <f t="shared" si="13"/>
        <v>29</v>
      </c>
      <c r="AN18" s="37">
        <v>45.72</v>
      </c>
      <c r="AO18" s="38">
        <v>1</v>
      </c>
      <c r="AP18" s="39">
        <v>0</v>
      </c>
      <c r="AQ18" s="39">
        <v>0</v>
      </c>
      <c r="AR18" s="41">
        <f t="shared" si="16"/>
        <v>50.72</v>
      </c>
      <c r="AS18" s="42">
        <f t="shared" si="14"/>
        <v>12</v>
      </c>
      <c r="AT18" s="43" t="s">
        <v>46</v>
      </c>
    </row>
    <row r="19" spans="1:46" s="43" customFormat="1" ht="15.75">
      <c r="A19" s="1" t="s">
        <v>40</v>
      </c>
      <c r="B19" s="29"/>
      <c r="C19" s="30"/>
      <c r="D19" s="31"/>
      <c r="E19" s="32">
        <f t="shared" si="0"/>
        <v>19</v>
      </c>
      <c r="F19" s="33">
        <f t="shared" si="1"/>
        <v>124</v>
      </c>
      <c r="G19" s="34">
        <f t="shared" si="2"/>
        <v>5</v>
      </c>
      <c r="H19" s="35">
        <f t="shared" si="3"/>
        <v>1</v>
      </c>
      <c r="I19" s="36">
        <f t="shared" si="4"/>
        <v>313.65</v>
      </c>
      <c r="J19" s="37">
        <v>28.57</v>
      </c>
      <c r="K19" s="38">
        <v>0</v>
      </c>
      <c r="L19" s="39">
        <v>0</v>
      </c>
      <c r="M19" s="39">
        <v>0</v>
      </c>
      <c r="N19" s="40">
        <f t="shared" si="5"/>
        <v>28.57</v>
      </c>
      <c r="O19" s="35">
        <f t="shared" si="6"/>
        <v>27</v>
      </c>
      <c r="P19" s="37">
        <v>55.62</v>
      </c>
      <c r="Q19" s="38">
        <v>0</v>
      </c>
      <c r="R19" s="39">
        <v>0</v>
      </c>
      <c r="S19" s="39">
        <v>0</v>
      </c>
      <c r="T19" s="41">
        <f t="shared" si="15"/>
        <v>55.62</v>
      </c>
      <c r="U19" s="42">
        <f t="shared" si="7"/>
        <v>16</v>
      </c>
      <c r="V19" s="37">
        <v>51.51</v>
      </c>
      <c r="W19" s="38">
        <v>0</v>
      </c>
      <c r="X19" s="39">
        <v>0</v>
      </c>
      <c r="Y19" s="39">
        <v>0</v>
      </c>
      <c r="Z19" s="41">
        <f t="shared" si="8"/>
        <v>51.51</v>
      </c>
      <c r="AA19" s="42">
        <f t="shared" si="9"/>
        <v>20</v>
      </c>
      <c r="AB19" s="37">
        <v>47</v>
      </c>
      <c r="AC19" s="38">
        <v>0</v>
      </c>
      <c r="AD19" s="39">
        <v>0</v>
      </c>
      <c r="AE19" s="39">
        <v>0</v>
      </c>
      <c r="AF19" s="41">
        <f t="shared" si="10"/>
        <v>47</v>
      </c>
      <c r="AG19" s="42">
        <f t="shared" si="11"/>
        <v>19</v>
      </c>
      <c r="AH19" s="37">
        <v>60.12</v>
      </c>
      <c r="AI19" s="38">
        <v>1</v>
      </c>
      <c r="AJ19" s="39">
        <v>0</v>
      </c>
      <c r="AK19" s="39">
        <v>0</v>
      </c>
      <c r="AL19" s="41">
        <f t="shared" si="12"/>
        <v>65.12</v>
      </c>
      <c r="AM19" s="42">
        <f t="shared" si="13"/>
        <v>22</v>
      </c>
      <c r="AN19" s="37">
        <v>65.83</v>
      </c>
      <c r="AO19" s="38">
        <v>0</v>
      </c>
      <c r="AP19" s="39">
        <v>0</v>
      </c>
      <c r="AQ19" s="39">
        <v>0</v>
      </c>
      <c r="AR19" s="41">
        <f t="shared" si="16"/>
        <v>65.83</v>
      </c>
      <c r="AS19" s="42">
        <f t="shared" si="14"/>
        <v>20</v>
      </c>
      <c r="AT19" s="43" t="s">
        <v>41</v>
      </c>
    </row>
    <row r="20" spans="1:46" s="43" customFormat="1" ht="15.75">
      <c r="A20" s="1" t="s">
        <v>66</v>
      </c>
      <c r="B20" s="29"/>
      <c r="C20" s="30"/>
      <c r="D20" s="31"/>
      <c r="E20" s="32">
        <f t="shared" si="0"/>
        <v>20</v>
      </c>
      <c r="F20" s="33">
        <f t="shared" si="1"/>
        <v>125</v>
      </c>
      <c r="G20" s="34">
        <f t="shared" si="2"/>
        <v>5</v>
      </c>
      <c r="H20" s="35">
        <f t="shared" si="3"/>
        <v>1</v>
      </c>
      <c r="I20" s="36">
        <f t="shared" si="4"/>
        <v>318.57000000000005</v>
      </c>
      <c r="J20" s="37">
        <v>22.6</v>
      </c>
      <c r="K20" s="38">
        <v>0</v>
      </c>
      <c r="L20" s="39">
        <v>0</v>
      </c>
      <c r="M20" s="39">
        <v>0</v>
      </c>
      <c r="N20" s="40">
        <f t="shared" si="5"/>
        <v>22.6</v>
      </c>
      <c r="O20" s="35">
        <f t="shared" si="6"/>
        <v>16</v>
      </c>
      <c r="P20" s="37">
        <v>66.89</v>
      </c>
      <c r="Q20" s="84">
        <v>0</v>
      </c>
      <c r="R20" s="39">
        <v>0</v>
      </c>
      <c r="S20" s="39">
        <v>0</v>
      </c>
      <c r="T20" s="41">
        <f t="shared" si="15"/>
        <v>66.89</v>
      </c>
      <c r="U20" s="42">
        <f t="shared" si="7"/>
        <v>24</v>
      </c>
      <c r="V20" s="37">
        <v>50.67</v>
      </c>
      <c r="W20" s="38">
        <v>0</v>
      </c>
      <c r="X20" s="39">
        <v>0</v>
      </c>
      <c r="Y20" s="39">
        <v>0</v>
      </c>
      <c r="Z20" s="41">
        <f t="shared" si="8"/>
        <v>50.67</v>
      </c>
      <c r="AA20" s="42">
        <f t="shared" si="9"/>
        <v>19</v>
      </c>
      <c r="AB20" s="37">
        <v>50.34</v>
      </c>
      <c r="AC20" s="38">
        <v>0</v>
      </c>
      <c r="AD20" s="39">
        <v>0</v>
      </c>
      <c r="AE20" s="39">
        <v>0</v>
      </c>
      <c r="AF20" s="41">
        <f t="shared" si="10"/>
        <v>50.34</v>
      </c>
      <c r="AG20" s="42">
        <f t="shared" si="11"/>
        <v>23</v>
      </c>
      <c r="AH20" s="37">
        <v>53.93</v>
      </c>
      <c r="AI20" s="38">
        <v>1</v>
      </c>
      <c r="AJ20" s="39">
        <v>1</v>
      </c>
      <c r="AK20" s="39">
        <v>0</v>
      </c>
      <c r="AL20" s="41">
        <f t="shared" si="12"/>
        <v>68.93</v>
      </c>
      <c r="AM20" s="42">
        <f t="shared" si="13"/>
        <v>27</v>
      </c>
      <c r="AN20" s="37">
        <v>59.14</v>
      </c>
      <c r="AO20" s="38">
        <v>0</v>
      </c>
      <c r="AP20" s="39">
        <v>0</v>
      </c>
      <c r="AQ20" s="39">
        <v>0</v>
      </c>
      <c r="AR20" s="41">
        <f t="shared" si="16"/>
        <v>59.14</v>
      </c>
      <c r="AS20" s="42">
        <f t="shared" si="14"/>
        <v>16</v>
      </c>
      <c r="AT20" s="43" t="s">
        <v>67</v>
      </c>
    </row>
    <row r="21" spans="1:46" s="43" customFormat="1" ht="15.75">
      <c r="A21" s="1" t="s">
        <v>83</v>
      </c>
      <c r="B21" s="29"/>
      <c r="C21" s="30"/>
      <c r="D21" s="31"/>
      <c r="E21" s="32">
        <f t="shared" si="0"/>
        <v>23</v>
      </c>
      <c r="F21" s="33">
        <f t="shared" si="1"/>
        <v>136</v>
      </c>
      <c r="G21" s="34">
        <f t="shared" si="2"/>
        <v>5</v>
      </c>
      <c r="H21" s="35">
        <f t="shared" si="3"/>
        <v>1</v>
      </c>
      <c r="I21" s="36">
        <f t="shared" si="4"/>
        <v>318.32</v>
      </c>
      <c r="J21" s="37">
        <v>29.22</v>
      </c>
      <c r="K21" s="38">
        <v>0</v>
      </c>
      <c r="L21" s="39">
        <v>0</v>
      </c>
      <c r="M21" s="39">
        <v>0</v>
      </c>
      <c r="N21" s="40">
        <f t="shared" si="5"/>
        <v>29.22</v>
      </c>
      <c r="O21" s="35">
        <f t="shared" si="6"/>
        <v>29</v>
      </c>
      <c r="P21" s="37">
        <v>53.04</v>
      </c>
      <c r="Q21" s="38">
        <v>1</v>
      </c>
      <c r="R21" s="39">
        <v>0</v>
      </c>
      <c r="S21" s="39">
        <v>0</v>
      </c>
      <c r="T21" s="41">
        <f t="shared" si="15"/>
        <v>58.04</v>
      </c>
      <c r="U21" s="42">
        <f t="shared" si="7"/>
        <v>21</v>
      </c>
      <c r="V21" s="37">
        <v>53.58</v>
      </c>
      <c r="W21" s="38">
        <v>0</v>
      </c>
      <c r="X21" s="39">
        <v>0</v>
      </c>
      <c r="Y21" s="39">
        <v>0</v>
      </c>
      <c r="Z21" s="41">
        <f t="shared" si="8"/>
        <v>53.58</v>
      </c>
      <c r="AA21" s="42">
        <f t="shared" si="9"/>
        <v>21</v>
      </c>
      <c r="AB21" s="37">
        <v>51.75</v>
      </c>
      <c r="AC21" s="38">
        <v>0</v>
      </c>
      <c r="AD21" s="39">
        <v>0</v>
      </c>
      <c r="AE21" s="39">
        <v>0</v>
      </c>
      <c r="AF21" s="41">
        <f t="shared" si="10"/>
        <v>51.75</v>
      </c>
      <c r="AG21" s="42">
        <f t="shared" si="11"/>
        <v>25</v>
      </c>
      <c r="AH21" s="37">
        <v>54.12</v>
      </c>
      <c r="AI21" s="38">
        <v>0</v>
      </c>
      <c r="AJ21" s="39">
        <v>0</v>
      </c>
      <c r="AK21" s="39">
        <v>0</v>
      </c>
      <c r="AL21" s="41">
        <f t="shared" si="12"/>
        <v>54.12</v>
      </c>
      <c r="AM21" s="42">
        <f t="shared" si="13"/>
        <v>15</v>
      </c>
      <c r="AN21" s="37">
        <v>71.61</v>
      </c>
      <c r="AO21" s="38">
        <v>0</v>
      </c>
      <c r="AP21" s="39">
        <v>0</v>
      </c>
      <c r="AQ21" s="39">
        <v>0</v>
      </c>
      <c r="AR21" s="41">
        <f t="shared" si="16"/>
        <v>71.61</v>
      </c>
      <c r="AS21" s="42">
        <f t="shared" si="14"/>
        <v>25</v>
      </c>
      <c r="AT21" s="43" t="s">
        <v>43</v>
      </c>
    </row>
    <row r="22" spans="1:46" s="43" customFormat="1" ht="15.75">
      <c r="A22" s="1" t="s">
        <v>86</v>
      </c>
      <c r="B22" s="29"/>
      <c r="C22" s="30"/>
      <c r="D22" s="31"/>
      <c r="E22" s="32">
        <f t="shared" si="0"/>
        <v>31</v>
      </c>
      <c r="F22" s="33">
        <f t="shared" si="1"/>
        <v>174</v>
      </c>
      <c r="G22" s="34">
        <f t="shared" si="2"/>
        <v>5</v>
      </c>
      <c r="H22" s="35">
        <f t="shared" si="3"/>
        <v>1</v>
      </c>
      <c r="I22" s="36">
        <f t="shared" si="4"/>
        <v>387.73</v>
      </c>
      <c r="J22" s="37">
        <v>36.66</v>
      </c>
      <c r="K22" s="38">
        <v>0</v>
      </c>
      <c r="L22" s="39">
        <v>0</v>
      </c>
      <c r="M22" s="39">
        <v>0</v>
      </c>
      <c r="N22" s="40">
        <f t="shared" si="5"/>
        <v>36.66</v>
      </c>
      <c r="O22" s="35">
        <f t="shared" si="6"/>
        <v>35</v>
      </c>
      <c r="P22" s="37">
        <v>63.77</v>
      </c>
      <c r="Q22" s="38">
        <v>1</v>
      </c>
      <c r="R22" s="39">
        <v>0</v>
      </c>
      <c r="S22" s="39">
        <v>0</v>
      </c>
      <c r="T22" s="41">
        <f t="shared" si="15"/>
        <v>68.77000000000001</v>
      </c>
      <c r="U22" s="42">
        <f t="shared" si="7"/>
        <v>25</v>
      </c>
      <c r="V22" s="37">
        <v>62.42</v>
      </c>
      <c r="W22" s="38">
        <v>0</v>
      </c>
      <c r="X22" s="39">
        <v>0</v>
      </c>
      <c r="Y22" s="39">
        <v>0</v>
      </c>
      <c r="Z22" s="41">
        <f t="shared" si="8"/>
        <v>62.42</v>
      </c>
      <c r="AA22" s="42">
        <f t="shared" si="9"/>
        <v>25</v>
      </c>
      <c r="AB22" s="37">
        <v>55.8</v>
      </c>
      <c r="AC22" s="38">
        <v>0</v>
      </c>
      <c r="AD22" s="39">
        <v>1</v>
      </c>
      <c r="AE22" s="39">
        <v>0</v>
      </c>
      <c r="AF22" s="41">
        <f t="shared" si="10"/>
        <v>65.8</v>
      </c>
      <c r="AG22" s="42">
        <f t="shared" si="11"/>
        <v>33</v>
      </c>
      <c r="AH22" s="37">
        <v>66.14</v>
      </c>
      <c r="AI22" s="84">
        <v>0</v>
      </c>
      <c r="AJ22" s="39">
        <v>0</v>
      </c>
      <c r="AK22" s="39">
        <v>0</v>
      </c>
      <c r="AL22" s="41">
        <f t="shared" si="12"/>
        <v>66.14</v>
      </c>
      <c r="AM22" s="42">
        <f t="shared" si="13"/>
        <v>24</v>
      </c>
      <c r="AN22" s="37">
        <v>87.94</v>
      </c>
      <c r="AO22" s="38">
        <v>0</v>
      </c>
      <c r="AP22" s="39">
        <v>0</v>
      </c>
      <c r="AQ22" s="39">
        <v>0</v>
      </c>
      <c r="AR22" s="41">
        <f t="shared" si="16"/>
        <v>87.94</v>
      </c>
      <c r="AS22" s="42">
        <f t="shared" si="14"/>
        <v>32</v>
      </c>
      <c r="AT22" s="43" t="s">
        <v>72</v>
      </c>
    </row>
    <row r="23" spans="1:46" s="43" customFormat="1" ht="15.75">
      <c r="A23" s="1" t="s">
        <v>38</v>
      </c>
      <c r="B23" s="29"/>
      <c r="C23" s="30"/>
      <c r="D23" s="31"/>
      <c r="E23" s="32">
        <f t="shared" si="0"/>
        <v>7</v>
      </c>
      <c r="F23" s="33">
        <f t="shared" si="1"/>
        <v>54</v>
      </c>
      <c r="G23" s="34">
        <f t="shared" si="2"/>
        <v>4</v>
      </c>
      <c r="H23" s="35">
        <f t="shared" si="3"/>
        <v>3</v>
      </c>
      <c r="I23" s="36">
        <f t="shared" si="4"/>
        <v>230.14999999999998</v>
      </c>
      <c r="J23" s="37">
        <v>19.83</v>
      </c>
      <c r="K23" s="38">
        <v>0</v>
      </c>
      <c r="L23" s="39">
        <v>0</v>
      </c>
      <c r="M23" s="39">
        <v>0</v>
      </c>
      <c r="N23" s="40">
        <f t="shared" si="5"/>
        <v>19.83</v>
      </c>
      <c r="O23" s="35">
        <f t="shared" si="6"/>
        <v>11</v>
      </c>
      <c r="P23" s="37">
        <v>37.91</v>
      </c>
      <c r="Q23" s="38">
        <v>0</v>
      </c>
      <c r="R23" s="39">
        <v>0</v>
      </c>
      <c r="S23" s="39">
        <v>0</v>
      </c>
      <c r="T23" s="41">
        <f t="shared" si="15"/>
        <v>37.91</v>
      </c>
      <c r="U23" s="42">
        <f t="shared" si="7"/>
        <v>3</v>
      </c>
      <c r="V23" s="37">
        <v>39.73</v>
      </c>
      <c r="W23" s="84">
        <v>0</v>
      </c>
      <c r="X23" s="39">
        <v>0</v>
      </c>
      <c r="Y23" s="39">
        <v>0</v>
      </c>
      <c r="Z23" s="41">
        <f t="shared" si="8"/>
        <v>39.73</v>
      </c>
      <c r="AA23" s="42">
        <f t="shared" si="9"/>
        <v>9</v>
      </c>
      <c r="AB23" s="37">
        <v>35.86</v>
      </c>
      <c r="AC23" s="38">
        <v>1</v>
      </c>
      <c r="AD23" s="39">
        <v>0</v>
      </c>
      <c r="AE23" s="39">
        <v>0</v>
      </c>
      <c r="AF23" s="41">
        <f t="shared" si="10"/>
        <v>40.86</v>
      </c>
      <c r="AG23" s="42">
        <f t="shared" si="11"/>
        <v>14</v>
      </c>
      <c r="AH23" s="37">
        <v>42.65</v>
      </c>
      <c r="AI23" s="38">
        <v>2</v>
      </c>
      <c r="AJ23" s="39">
        <v>0</v>
      </c>
      <c r="AK23" s="39">
        <v>0</v>
      </c>
      <c r="AL23" s="41">
        <f t="shared" si="12"/>
        <v>52.65</v>
      </c>
      <c r="AM23" s="42">
        <f t="shared" si="13"/>
        <v>13</v>
      </c>
      <c r="AN23" s="37">
        <v>39.17</v>
      </c>
      <c r="AO23" s="38">
        <v>0</v>
      </c>
      <c r="AP23" s="39">
        <v>0</v>
      </c>
      <c r="AQ23" s="39">
        <v>0</v>
      </c>
      <c r="AR23" s="41">
        <f t="shared" si="16"/>
        <v>39.17</v>
      </c>
      <c r="AS23" s="42">
        <f t="shared" si="14"/>
        <v>4</v>
      </c>
      <c r="AT23" s="43" t="s">
        <v>39</v>
      </c>
    </row>
    <row r="24" spans="1:46" s="43" customFormat="1" ht="15.75">
      <c r="A24" s="1" t="s">
        <v>81</v>
      </c>
      <c r="B24" s="29"/>
      <c r="C24" s="30"/>
      <c r="D24" s="31"/>
      <c r="E24" s="32">
        <f t="shared" si="0"/>
        <v>8</v>
      </c>
      <c r="F24" s="33">
        <f t="shared" si="1"/>
        <v>59</v>
      </c>
      <c r="G24" s="34">
        <f t="shared" si="2"/>
        <v>4</v>
      </c>
      <c r="H24" s="35">
        <f t="shared" si="3"/>
        <v>3</v>
      </c>
      <c r="I24" s="36">
        <f t="shared" si="4"/>
        <v>239.8</v>
      </c>
      <c r="J24" s="37">
        <v>16.15</v>
      </c>
      <c r="K24" s="38">
        <v>0</v>
      </c>
      <c r="L24" s="39">
        <v>0</v>
      </c>
      <c r="M24" s="39">
        <v>0</v>
      </c>
      <c r="N24" s="40">
        <f t="shared" si="5"/>
        <v>16.15</v>
      </c>
      <c r="O24" s="35">
        <f t="shared" si="6"/>
        <v>5</v>
      </c>
      <c r="P24" s="37">
        <v>54.54</v>
      </c>
      <c r="Q24" s="84">
        <v>0</v>
      </c>
      <c r="R24" s="39">
        <v>0</v>
      </c>
      <c r="S24" s="39">
        <v>0</v>
      </c>
      <c r="T24" s="41">
        <f t="shared" si="15"/>
        <v>54.54</v>
      </c>
      <c r="U24" s="42">
        <f t="shared" si="7"/>
        <v>14</v>
      </c>
      <c r="V24" s="37">
        <v>29.45</v>
      </c>
      <c r="W24" s="38">
        <v>0</v>
      </c>
      <c r="X24" s="39">
        <v>0</v>
      </c>
      <c r="Y24" s="39">
        <v>0</v>
      </c>
      <c r="Z24" s="41">
        <f t="shared" si="8"/>
        <v>29.45</v>
      </c>
      <c r="AA24" s="42">
        <f t="shared" si="9"/>
        <v>2</v>
      </c>
      <c r="AB24" s="37">
        <v>39.52</v>
      </c>
      <c r="AC24" s="38">
        <v>0</v>
      </c>
      <c r="AD24" s="39">
        <v>0</v>
      </c>
      <c r="AE24" s="39">
        <v>0</v>
      </c>
      <c r="AF24" s="41">
        <f t="shared" si="10"/>
        <v>39.52</v>
      </c>
      <c r="AG24" s="42">
        <f t="shared" si="11"/>
        <v>13</v>
      </c>
      <c r="AH24" s="37">
        <v>29.12</v>
      </c>
      <c r="AI24" s="38">
        <v>1</v>
      </c>
      <c r="AJ24" s="39">
        <v>0</v>
      </c>
      <c r="AK24" s="39">
        <v>0</v>
      </c>
      <c r="AL24" s="41">
        <f t="shared" si="12"/>
        <v>34.120000000000005</v>
      </c>
      <c r="AM24" s="42">
        <f t="shared" si="13"/>
        <v>4</v>
      </c>
      <c r="AN24" s="37">
        <v>46.02</v>
      </c>
      <c r="AO24" s="38">
        <v>2</v>
      </c>
      <c r="AP24" s="39">
        <v>1</v>
      </c>
      <c r="AQ24" s="39">
        <v>0</v>
      </c>
      <c r="AR24" s="41">
        <f t="shared" si="16"/>
        <v>66.02000000000001</v>
      </c>
      <c r="AS24" s="42">
        <f t="shared" si="14"/>
        <v>21</v>
      </c>
      <c r="AT24" s="43" t="s">
        <v>39</v>
      </c>
    </row>
    <row r="25" spans="1:46" s="43" customFormat="1" ht="15.75">
      <c r="A25" s="1" t="s">
        <v>62</v>
      </c>
      <c r="B25" s="29"/>
      <c r="C25" s="30"/>
      <c r="D25" s="31"/>
      <c r="E25" s="32">
        <f t="shared" si="0"/>
        <v>11</v>
      </c>
      <c r="F25" s="33">
        <f t="shared" si="1"/>
        <v>70</v>
      </c>
      <c r="G25" s="34">
        <f t="shared" si="2"/>
        <v>4</v>
      </c>
      <c r="H25" s="35">
        <f t="shared" si="3"/>
        <v>3</v>
      </c>
      <c r="I25" s="36">
        <f t="shared" si="4"/>
        <v>256.37</v>
      </c>
      <c r="J25" s="37">
        <v>22.17</v>
      </c>
      <c r="K25" s="38">
        <v>0</v>
      </c>
      <c r="L25" s="39">
        <v>0</v>
      </c>
      <c r="M25" s="39">
        <v>0</v>
      </c>
      <c r="N25" s="40">
        <f t="shared" si="5"/>
        <v>22.17</v>
      </c>
      <c r="O25" s="35">
        <f t="shared" si="6"/>
        <v>15</v>
      </c>
      <c r="P25" s="37">
        <v>41.26</v>
      </c>
      <c r="Q25" s="38">
        <v>0</v>
      </c>
      <c r="R25" s="39">
        <v>0</v>
      </c>
      <c r="S25" s="39">
        <v>0</v>
      </c>
      <c r="T25" s="41">
        <f t="shared" si="15"/>
        <v>41.26</v>
      </c>
      <c r="U25" s="42">
        <f t="shared" si="7"/>
        <v>6</v>
      </c>
      <c r="V25" s="37">
        <v>38.91</v>
      </c>
      <c r="W25" s="38">
        <v>0</v>
      </c>
      <c r="X25" s="39">
        <v>0</v>
      </c>
      <c r="Y25" s="39">
        <v>0</v>
      </c>
      <c r="Z25" s="41">
        <f t="shared" si="8"/>
        <v>38.91</v>
      </c>
      <c r="AA25" s="42">
        <f t="shared" si="9"/>
        <v>8</v>
      </c>
      <c r="AB25" s="37">
        <v>33.82</v>
      </c>
      <c r="AC25" s="84">
        <v>0</v>
      </c>
      <c r="AD25" s="39">
        <v>0</v>
      </c>
      <c r="AE25" s="39">
        <v>0</v>
      </c>
      <c r="AF25" s="41">
        <f t="shared" si="10"/>
        <v>33.82</v>
      </c>
      <c r="AG25" s="42">
        <f t="shared" si="11"/>
        <v>6</v>
      </c>
      <c r="AH25" s="37">
        <v>46.84</v>
      </c>
      <c r="AI25" s="38">
        <v>2</v>
      </c>
      <c r="AJ25" s="39">
        <v>0</v>
      </c>
      <c r="AK25" s="39">
        <v>0</v>
      </c>
      <c r="AL25" s="41">
        <f t="shared" si="12"/>
        <v>56.84</v>
      </c>
      <c r="AM25" s="42">
        <f t="shared" si="13"/>
        <v>17</v>
      </c>
      <c r="AN25" s="37">
        <v>58.37</v>
      </c>
      <c r="AO25" s="38">
        <v>1</v>
      </c>
      <c r="AP25" s="39">
        <v>0</v>
      </c>
      <c r="AQ25" s="39">
        <v>0</v>
      </c>
      <c r="AR25" s="41">
        <f t="shared" si="16"/>
        <v>63.37</v>
      </c>
      <c r="AS25" s="42">
        <f t="shared" si="14"/>
        <v>18</v>
      </c>
      <c r="AT25" s="43" t="s">
        <v>63</v>
      </c>
    </row>
    <row r="26" spans="1:46" s="43" customFormat="1" ht="15.75">
      <c r="A26" s="1" t="s">
        <v>76</v>
      </c>
      <c r="B26" s="29"/>
      <c r="C26" s="30"/>
      <c r="D26" s="31"/>
      <c r="E26" s="32">
        <f t="shared" si="0"/>
        <v>13</v>
      </c>
      <c r="F26" s="33">
        <f t="shared" si="1"/>
        <v>78</v>
      </c>
      <c r="G26" s="34">
        <f t="shared" si="2"/>
        <v>4</v>
      </c>
      <c r="H26" s="35">
        <f t="shared" si="3"/>
        <v>5</v>
      </c>
      <c r="I26" s="36">
        <f t="shared" si="4"/>
        <v>258.08000000000004</v>
      </c>
      <c r="J26" s="37">
        <v>16.82</v>
      </c>
      <c r="K26" s="38">
        <v>0</v>
      </c>
      <c r="L26" s="39">
        <v>0</v>
      </c>
      <c r="M26" s="39">
        <v>0</v>
      </c>
      <c r="N26" s="40">
        <f t="shared" si="5"/>
        <v>16.82</v>
      </c>
      <c r="O26" s="35">
        <f t="shared" si="6"/>
        <v>7</v>
      </c>
      <c r="P26" s="37">
        <v>41.98</v>
      </c>
      <c r="Q26" s="84">
        <v>0</v>
      </c>
      <c r="R26" s="39">
        <v>0</v>
      </c>
      <c r="S26" s="39">
        <v>0</v>
      </c>
      <c r="T26" s="41">
        <f t="shared" si="15"/>
        <v>41.98</v>
      </c>
      <c r="U26" s="42">
        <f t="shared" si="7"/>
        <v>7</v>
      </c>
      <c r="V26" s="37">
        <v>42.69</v>
      </c>
      <c r="W26" s="38">
        <v>0</v>
      </c>
      <c r="X26" s="39">
        <v>0</v>
      </c>
      <c r="Y26" s="39">
        <v>0</v>
      </c>
      <c r="Z26" s="41">
        <f t="shared" si="8"/>
        <v>42.69</v>
      </c>
      <c r="AA26" s="42">
        <f t="shared" si="9"/>
        <v>14</v>
      </c>
      <c r="AB26" s="37">
        <v>33.92</v>
      </c>
      <c r="AC26" s="38">
        <v>2</v>
      </c>
      <c r="AD26" s="39">
        <v>0</v>
      </c>
      <c r="AE26" s="39">
        <v>0</v>
      </c>
      <c r="AF26" s="41">
        <f t="shared" si="10"/>
        <v>43.92</v>
      </c>
      <c r="AG26" s="42">
        <f t="shared" si="11"/>
        <v>16</v>
      </c>
      <c r="AH26" s="37">
        <v>43.49</v>
      </c>
      <c r="AI26" s="38">
        <v>0</v>
      </c>
      <c r="AJ26" s="39">
        <v>0</v>
      </c>
      <c r="AK26" s="39">
        <v>0</v>
      </c>
      <c r="AL26" s="41">
        <f t="shared" si="12"/>
        <v>43.49</v>
      </c>
      <c r="AM26" s="42">
        <f t="shared" si="13"/>
        <v>11</v>
      </c>
      <c r="AN26" s="37">
        <v>54.18</v>
      </c>
      <c r="AO26" s="38">
        <v>3</v>
      </c>
      <c r="AP26" s="39">
        <v>0</v>
      </c>
      <c r="AQ26" s="39">
        <v>0</v>
      </c>
      <c r="AR26" s="41">
        <f t="shared" si="16"/>
        <v>69.18</v>
      </c>
      <c r="AS26" s="42">
        <f t="shared" si="14"/>
        <v>23</v>
      </c>
      <c r="AT26" s="43" t="s">
        <v>63</v>
      </c>
    </row>
    <row r="27" spans="1:46" s="43" customFormat="1" ht="15.75">
      <c r="A27" s="1" t="s">
        <v>59</v>
      </c>
      <c r="B27" s="29"/>
      <c r="C27" s="30"/>
      <c r="D27" s="31"/>
      <c r="E27" s="32">
        <f t="shared" si="0"/>
        <v>28</v>
      </c>
      <c r="F27" s="33">
        <f t="shared" si="1"/>
        <v>154</v>
      </c>
      <c r="G27" s="34">
        <f t="shared" si="2"/>
        <v>4</v>
      </c>
      <c r="H27" s="35">
        <f t="shared" si="3"/>
        <v>4</v>
      </c>
      <c r="I27" s="36">
        <f t="shared" si="4"/>
        <v>381.64</v>
      </c>
      <c r="J27" s="37">
        <v>28.05</v>
      </c>
      <c r="K27" s="38">
        <v>0</v>
      </c>
      <c r="L27" s="39">
        <v>0</v>
      </c>
      <c r="M27" s="39">
        <v>0</v>
      </c>
      <c r="N27" s="40">
        <f t="shared" si="5"/>
        <v>28.05</v>
      </c>
      <c r="O27" s="35">
        <f t="shared" si="6"/>
        <v>25</v>
      </c>
      <c r="P27" s="37">
        <v>71.49</v>
      </c>
      <c r="Q27" s="38">
        <v>2</v>
      </c>
      <c r="R27" s="39">
        <v>1</v>
      </c>
      <c r="S27" s="39">
        <v>0</v>
      </c>
      <c r="T27" s="41">
        <f t="shared" si="15"/>
        <v>91.49</v>
      </c>
      <c r="U27" s="42">
        <f t="shared" si="7"/>
        <v>33</v>
      </c>
      <c r="V27" s="37">
        <v>74.92</v>
      </c>
      <c r="W27" s="38">
        <v>2</v>
      </c>
      <c r="X27" s="39">
        <v>0</v>
      </c>
      <c r="Y27" s="39">
        <v>0</v>
      </c>
      <c r="Z27" s="41">
        <f t="shared" si="8"/>
        <v>84.92</v>
      </c>
      <c r="AA27" s="42">
        <f t="shared" si="9"/>
        <v>34</v>
      </c>
      <c r="AB27" s="37">
        <v>53.42</v>
      </c>
      <c r="AC27" s="84">
        <v>0</v>
      </c>
      <c r="AD27" s="39">
        <v>0</v>
      </c>
      <c r="AE27" s="39">
        <v>0</v>
      </c>
      <c r="AF27" s="41">
        <f t="shared" si="10"/>
        <v>53.42</v>
      </c>
      <c r="AG27" s="42">
        <f t="shared" si="11"/>
        <v>26</v>
      </c>
      <c r="AH27" s="37">
        <v>61.06</v>
      </c>
      <c r="AI27" s="38">
        <v>0</v>
      </c>
      <c r="AJ27" s="39">
        <v>0</v>
      </c>
      <c r="AK27" s="39">
        <v>0</v>
      </c>
      <c r="AL27" s="41">
        <f t="shared" si="12"/>
        <v>61.06</v>
      </c>
      <c r="AM27" s="42">
        <f t="shared" si="13"/>
        <v>19</v>
      </c>
      <c r="AN27" s="37">
        <v>62.7</v>
      </c>
      <c r="AO27" s="38">
        <v>0</v>
      </c>
      <c r="AP27" s="39">
        <v>0</v>
      </c>
      <c r="AQ27" s="39">
        <v>0</v>
      </c>
      <c r="AR27" s="41">
        <f t="shared" si="16"/>
        <v>62.7</v>
      </c>
      <c r="AS27" s="42">
        <f t="shared" si="14"/>
        <v>17</v>
      </c>
      <c r="AT27" s="43" t="s">
        <v>60</v>
      </c>
    </row>
    <row r="28" spans="1:46" s="43" customFormat="1" ht="15.75">
      <c r="A28" s="1" t="s">
        <v>69</v>
      </c>
      <c r="B28" s="29"/>
      <c r="C28" s="30"/>
      <c r="D28" s="31"/>
      <c r="E28" s="32">
        <f t="shared" si="0"/>
        <v>40</v>
      </c>
      <c r="F28" s="33">
        <f t="shared" si="1"/>
        <v>236</v>
      </c>
      <c r="G28" s="34">
        <f t="shared" si="2"/>
        <v>4</v>
      </c>
      <c r="H28" s="35">
        <f t="shared" si="3"/>
        <v>3</v>
      </c>
      <c r="I28" s="36">
        <f t="shared" si="4"/>
        <v>770.86</v>
      </c>
      <c r="J28" s="37">
        <v>55.51</v>
      </c>
      <c r="K28" s="38">
        <v>0</v>
      </c>
      <c r="L28" s="39">
        <v>0</v>
      </c>
      <c r="M28" s="39">
        <v>0</v>
      </c>
      <c r="N28" s="40">
        <f t="shared" si="5"/>
        <v>55.51</v>
      </c>
      <c r="O28" s="35">
        <f t="shared" si="6"/>
        <v>40</v>
      </c>
      <c r="P28" s="37">
        <v>141.89</v>
      </c>
      <c r="Q28" s="38">
        <v>0</v>
      </c>
      <c r="R28" s="39">
        <v>0</v>
      </c>
      <c r="S28" s="39">
        <v>0</v>
      </c>
      <c r="T28" s="41">
        <f t="shared" si="15"/>
        <v>141.89</v>
      </c>
      <c r="U28" s="42">
        <f t="shared" si="7"/>
        <v>38</v>
      </c>
      <c r="V28" s="37">
        <v>140.21</v>
      </c>
      <c r="W28" s="38">
        <v>0</v>
      </c>
      <c r="X28" s="39">
        <v>0</v>
      </c>
      <c r="Y28" s="39">
        <v>0</v>
      </c>
      <c r="Z28" s="41">
        <f t="shared" si="8"/>
        <v>140.21</v>
      </c>
      <c r="AA28" s="42">
        <f t="shared" si="9"/>
        <v>40</v>
      </c>
      <c r="AB28" s="37">
        <v>100.46</v>
      </c>
      <c r="AC28" s="38">
        <v>1</v>
      </c>
      <c r="AD28" s="39">
        <v>0</v>
      </c>
      <c r="AE28" s="39">
        <v>0</v>
      </c>
      <c r="AF28" s="41">
        <f t="shared" si="10"/>
        <v>105.46</v>
      </c>
      <c r="AG28" s="42">
        <f t="shared" si="11"/>
        <v>39</v>
      </c>
      <c r="AH28" s="37">
        <v>164.31</v>
      </c>
      <c r="AI28" s="38">
        <v>2</v>
      </c>
      <c r="AJ28" s="39">
        <v>0</v>
      </c>
      <c r="AK28" s="39">
        <v>0</v>
      </c>
      <c r="AL28" s="41">
        <f t="shared" si="12"/>
        <v>174.31</v>
      </c>
      <c r="AM28" s="42">
        <f t="shared" si="13"/>
        <v>41</v>
      </c>
      <c r="AN28" s="37">
        <v>153.48</v>
      </c>
      <c r="AO28" s="38">
        <v>0</v>
      </c>
      <c r="AP28" s="39">
        <v>0</v>
      </c>
      <c r="AQ28" s="39">
        <v>0</v>
      </c>
      <c r="AR28" s="41">
        <f t="shared" si="16"/>
        <v>153.48</v>
      </c>
      <c r="AS28" s="42">
        <f t="shared" si="14"/>
        <v>38</v>
      </c>
      <c r="AT28" s="43" t="s">
        <v>70</v>
      </c>
    </row>
    <row r="29" spans="1:46" s="43" customFormat="1" ht="15.75">
      <c r="A29" s="1" t="s">
        <v>88</v>
      </c>
      <c r="B29" s="29"/>
      <c r="C29" s="30"/>
      <c r="D29" s="31"/>
      <c r="E29" s="32">
        <f t="shared" si="0"/>
        <v>5</v>
      </c>
      <c r="F29" s="33">
        <f t="shared" si="1"/>
        <v>51</v>
      </c>
      <c r="G29" s="34">
        <f t="shared" si="2"/>
        <v>3</v>
      </c>
      <c r="H29" s="35">
        <f t="shared" si="3"/>
        <v>5</v>
      </c>
      <c r="I29" s="36">
        <f t="shared" si="4"/>
        <v>221.86</v>
      </c>
      <c r="J29" s="37">
        <v>13.93</v>
      </c>
      <c r="K29" s="38">
        <v>0</v>
      </c>
      <c r="L29" s="39">
        <v>0</v>
      </c>
      <c r="M29" s="39">
        <v>0</v>
      </c>
      <c r="N29" s="40">
        <f t="shared" si="5"/>
        <v>13.93</v>
      </c>
      <c r="O29" s="35">
        <f t="shared" si="6"/>
        <v>2</v>
      </c>
      <c r="P29" s="37">
        <v>56.69</v>
      </c>
      <c r="Q29" s="38">
        <v>0</v>
      </c>
      <c r="R29" s="39">
        <v>0</v>
      </c>
      <c r="S29" s="39">
        <v>0</v>
      </c>
      <c r="T29" s="41">
        <f t="shared" si="15"/>
        <v>56.69</v>
      </c>
      <c r="U29" s="42">
        <f t="shared" si="7"/>
        <v>18</v>
      </c>
      <c r="V29" s="37">
        <v>31.91</v>
      </c>
      <c r="W29" s="38">
        <v>2</v>
      </c>
      <c r="X29" s="39">
        <v>0</v>
      </c>
      <c r="Y29" s="39">
        <v>0</v>
      </c>
      <c r="Z29" s="41">
        <f t="shared" si="8"/>
        <v>41.91</v>
      </c>
      <c r="AA29" s="42">
        <f t="shared" si="9"/>
        <v>13</v>
      </c>
      <c r="AB29" s="37">
        <v>24.39</v>
      </c>
      <c r="AC29" s="38">
        <v>2</v>
      </c>
      <c r="AD29" s="39">
        <v>0</v>
      </c>
      <c r="AE29" s="39">
        <v>0</v>
      </c>
      <c r="AF29" s="41">
        <f t="shared" si="10"/>
        <v>34.39</v>
      </c>
      <c r="AG29" s="42">
        <f t="shared" si="11"/>
        <v>7</v>
      </c>
      <c r="AH29" s="37">
        <v>34.41</v>
      </c>
      <c r="AI29" s="84">
        <v>0</v>
      </c>
      <c r="AJ29" s="39">
        <v>0</v>
      </c>
      <c r="AK29" s="39">
        <v>0</v>
      </c>
      <c r="AL29" s="41">
        <f t="shared" si="12"/>
        <v>34.41</v>
      </c>
      <c r="AM29" s="42">
        <f t="shared" si="13"/>
        <v>5</v>
      </c>
      <c r="AN29" s="37">
        <v>35.53</v>
      </c>
      <c r="AO29" s="38">
        <v>1</v>
      </c>
      <c r="AP29" s="39">
        <v>0</v>
      </c>
      <c r="AQ29" s="39">
        <v>0</v>
      </c>
      <c r="AR29" s="41">
        <f t="shared" si="16"/>
        <v>40.53</v>
      </c>
      <c r="AS29" s="42">
        <f t="shared" si="14"/>
        <v>6</v>
      </c>
      <c r="AT29" s="43" t="s">
        <v>37</v>
      </c>
    </row>
    <row r="30" spans="1:46" s="43" customFormat="1" ht="15.75">
      <c r="A30" s="1" t="s">
        <v>65</v>
      </c>
      <c r="B30" s="29"/>
      <c r="C30" s="30"/>
      <c r="D30" s="31"/>
      <c r="E30" s="32">
        <f t="shared" si="0"/>
        <v>15</v>
      </c>
      <c r="F30" s="33">
        <f t="shared" si="1"/>
        <v>101</v>
      </c>
      <c r="G30" s="34">
        <f t="shared" si="2"/>
        <v>3</v>
      </c>
      <c r="H30" s="35">
        <f t="shared" si="3"/>
        <v>4</v>
      </c>
      <c r="I30" s="36">
        <f t="shared" si="4"/>
        <v>278.19</v>
      </c>
      <c r="J30" s="37">
        <v>23.84</v>
      </c>
      <c r="K30" s="38">
        <v>0</v>
      </c>
      <c r="L30" s="39">
        <v>0</v>
      </c>
      <c r="M30" s="39">
        <v>0</v>
      </c>
      <c r="N30" s="40">
        <f t="shared" si="5"/>
        <v>23.84</v>
      </c>
      <c r="O30" s="35">
        <f t="shared" si="6"/>
        <v>18</v>
      </c>
      <c r="P30" s="37">
        <v>51.27</v>
      </c>
      <c r="Q30" s="38">
        <v>2</v>
      </c>
      <c r="R30" s="39">
        <v>0</v>
      </c>
      <c r="S30" s="39">
        <v>0</v>
      </c>
      <c r="T30" s="41">
        <f t="shared" si="15"/>
        <v>61.27</v>
      </c>
      <c r="U30" s="42">
        <f t="shared" si="7"/>
        <v>23</v>
      </c>
      <c r="V30" s="37">
        <v>42.89</v>
      </c>
      <c r="W30" s="38">
        <v>1</v>
      </c>
      <c r="X30" s="39">
        <v>0</v>
      </c>
      <c r="Y30" s="39">
        <v>0</v>
      </c>
      <c r="Z30" s="41">
        <f t="shared" si="8"/>
        <v>47.89</v>
      </c>
      <c r="AA30" s="42">
        <f t="shared" si="9"/>
        <v>18</v>
      </c>
      <c r="AB30" s="37">
        <v>46.14</v>
      </c>
      <c r="AC30" s="84">
        <v>0</v>
      </c>
      <c r="AD30" s="39">
        <v>0</v>
      </c>
      <c r="AE30" s="39">
        <v>0</v>
      </c>
      <c r="AF30" s="41">
        <f t="shared" si="10"/>
        <v>46.14</v>
      </c>
      <c r="AG30" s="42">
        <f t="shared" si="11"/>
        <v>18</v>
      </c>
      <c r="AH30" s="37">
        <v>42.25</v>
      </c>
      <c r="AI30" s="38">
        <v>0</v>
      </c>
      <c r="AJ30" s="39">
        <v>0</v>
      </c>
      <c r="AK30" s="39">
        <v>0</v>
      </c>
      <c r="AL30" s="41">
        <f t="shared" si="12"/>
        <v>42.25</v>
      </c>
      <c r="AM30" s="42">
        <f t="shared" si="13"/>
        <v>9</v>
      </c>
      <c r="AN30" s="37">
        <v>51.8</v>
      </c>
      <c r="AO30" s="38">
        <v>1</v>
      </c>
      <c r="AP30" s="39">
        <v>0</v>
      </c>
      <c r="AQ30" s="39">
        <v>0</v>
      </c>
      <c r="AR30" s="41">
        <f t="shared" si="16"/>
        <v>56.8</v>
      </c>
      <c r="AS30" s="42">
        <f t="shared" si="14"/>
        <v>15</v>
      </c>
      <c r="AT30" s="43" t="s">
        <v>63</v>
      </c>
    </row>
    <row r="31" spans="1:46" s="43" customFormat="1" ht="15.75">
      <c r="A31" s="1" t="s">
        <v>61</v>
      </c>
      <c r="B31" s="29"/>
      <c r="C31" s="30"/>
      <c r="D31" s="31"/>
      <c r="E31" s="32">
        <f t="shared" si="0"/>
        <v>22</v>
      </c>
      <c r="F31" s="33">
        <f t="shared" si="1"/>
        <v>130</v>
      </c>
      <c r="G31" s="34">
        <f t="shared" si="2"/>
        <v>3</v>
      </c>
      <c r="H31" s="35">
        <f t="shared" si="3"/>
        <v>4</v>
      </c>
      <c r="I31" s="36">
        <f t="shared" si="4"/>
        <v>314.12</v>
      </c>
      <c r="J31" s="37">
        <v>25.03</v>
      </c>
      <c r="K31" s="38">
        <v>1</v>
      </c>
      <c r="L31" s="39">
        <v>0</v>
      </c>
      <c r="M31" s="39">
        <v>0</v>
      </c>
      <c r="N31" s="40">
        <f t="shared" si="5"/>
        <v>30.03</v>
      </c>
      <c r="O31" s="35">
        <f t="shared" si="6"/>
        <v>30</v>
      </c>
      <c r="P31" s="37">
        <v>45.65</v>
      </c>
      <c r="Q31" s="38">
        <v>0</v>
      </c>
      <c r="R31" s="39">
        <v>0</v>
      </c>
      <c r="S31" s="39">
        <v>0</v>
      </c>
      <c r="T31" s="41">
        <f t="shared" si="15"/>
        <v>45.65</v>
      </c>
      <c r="U31" s="42">
        <f t="shared" si="7"/>
        <v>12</v>
      </c>
      <c r="V31" s="37">
        <v>58.78</v>
      </c>
      <c r="W31" s="38">
        <v>0</v>
      </c>
      <c r="X31" s="39">
        <v>0</v>
      </c>
      <c r="Y31" s="39">
        <v>0</v>
      </c>
      <c r="Z31" s="41">
        <f t="shared" si="8"/>
        <v>58.78</v>
      </c>
      <c r="AA31" s="42">
        <f t="shared" si="9"/>
        <v>24</v>
      </c>
      <c r="AB31" s="37">
        <v>39.23</v>
      </c>
      <c r="AC31" s="38">
        <v>0</v>
      </c>
      <c r="AD31" s="39">
        <v>0</v>
      </c>
      <c r="AE31" s="39">
        <v>0</v>
      </c>
      <c r="AF31" s="41">
        <f t="shared" si="10"/>
        <v>39.23</v>
      </c>
      <c r="AG31" s="42">
        <f t="shared" si="11"/>
        <v>12</v>
      </c>
      <c r="AH31" s="37">
        <v>47.59</v>
      </c>
      <c r="AI31" s="38">
        <v>2</v>
      </c>
      <c r="AJ31" s="39">
        <v>1</v>
      </c>
      <c r="AK31" s="39">
        <v>0</v>
      </c>
      <c r="AL31" s="41">
        <f t="shared" si="12"/>
        <v>67.59</v>
      </c>
      <c r="AM31" s="42">
        <f t="shared" si="13"/>
        <v>26</v>
      </c>
      <c r="AN31" s="37">
        <v>57.84</v>
      </c>
      <c r="AO31" s="38">
        <v>1</v>
      </c>
      <c r="AP31" s="39">
        <v>1</v>
      </c>
      <c r="AQ31" s="39">
        <v>0</v>
      </c>
      <c r="AR31" s="41">
        <f t="shared" si="16"/>
        <v>72.84</v>
      </c>
      <c r="AS31" s="42">
        <f t="shared" si="14"/>
        <v>26</v>
      </c>
      <c r="AT31" s="43" t="s">
        <v>46</v>
      </c>
    </row>
    <row r="32" spans="1:46" s="43" customFormat="1" ht="15.75">
      <c r="A32" s="1" t="s">
        <v>44</v>
      </c>
      <c r="B32" s="29"/>
      <c r="C32" s="30"/>
      <c r="D32" s="31"/>
      <c r="E32" s="32">
        <f t="shared" si="0"/>
        <v>27</v>
      </c>
      <c r="F32" s="33">
        <f t="shared" si="1"/>
        <v>153</v>
      </c>
      <c r="G32" s="34">
        <f t="shared" si="2"/>
        <v>3</v>
      </c>
      <c r="H32" s="35">
        <f t="shared" si="3"/>
        <v>5</v>
      </c>
      <c r="I32" s="36">
        <f t="shared" si="4"/>
        <v>379.18</v>
      </c>
      <c r="J32" s="37">
        <v>21.59</v>
      </c>
      <c r="K32" s="38">
        <v>0</v>
      </c>
      <c r="L32" s="39">
        <v>0</v>
      </c>
      <c r="M32" s="39">
        <v>0</v>
      </c>
      <c r="N32" s="40">
        <f t="shared" si="5"/>
        <v>21.59</v>
      </c>
      <c r="O32" s="35">
        <f t="shared" si="6"/>
        <v>14</v>
      </c>
      <c r="P32" s="37">
        <v>75.21</v>
      </c>
      <c r="Q32" s="38">
        <v>3</v>
      </c>
      <c r="R32" s="39">
        <v>0</v>
      </c>
      <c r="S32" s="39">
        <v>0</v>
      </c>
      <c r="T32" s="41">
        <f t="shared" si="15"/>
        <v>90.21</v>
      </c>
      <c r="U32" s="42">
        <f t="shared" si="7"/>
        <v>32</v>
      </c>
      <c r="V32" s="37">
        <v>66.31</v>
      </c>
      <c r="W32" s="84">
        <v>0</v>
      </c>
      <c r="X32" s="39">
        <v>0</v>
      </c>
      <c r="Y32" s="39">
        <v>0</v>
      </c>
      <c r="Z32" s="41">
        <f t="shared" si="8"/>
        <v>66.31</v>
      </c>
      <c r="AA32" s="42">
        <f t="shared" si="9"/>
        <v>27</v>
      </c>
      <c r="AB32" s="37">
        <v>49.16</v>
      </c>
      <c r="AC32" s="38">
        <v>1</v>
      </c>
      <c r="AD32" s="39">
        <v>0</v>
      </c>
      <c r="AE32" s="39">
        <v>0</v>
      </c>
      <c r="AF32" s="41">
        <f t="shared" si="10"/>
        <v>54.16</v>
      </c>
      <c r="AG32" s="42">
        <f t="shared" si="11"/>
        <v>27</v>
      </c>
      <c r="AH32" s="37">
        <v>60.86</v>
      </c>
      <c r="AI32" s="38">
        <v>1</v>
      </c>
      <c r="AJ32" s="39">
        <v>0</v>
      </c>
      <c r="AK32" s="39">
        <v>0</v>
      </c>
      <c r="AL32" s="41">
        <f t="shared" si="12"/>
        <v>65.86</v>
      </c>
      <c r="AM32" s="42">
        <f t="shared" si="13"/>
        <v>23</v>
      </c>
      <c r="AN32" s="37">
        <v>71.05</v>
      </c>
      <c r="AO32" s="38">
        <v>0</v>
      </c>
      <c r="AP32" s="39">
        <v>1</v>
      </c>
      <c r="AQ32" s="39">
        <v>0</v>
      </c>
      <c r="AR32" s="41">
        <f t="shared" si="16"/>
        <v>81.05</v>
      </c>
      <c r="AS32" s="42">
        <f t="shared" si="14"/>
        <v>30</v>
      </c>
      <c r="AT32" s="43" t="s">
        <v>37</v>
      </c>
    </row>
    <row r="33" spans="1:46" s="43" customFormat="1" ht="15.75">
      <c r="A33" s="1" t="s">
        <v>75</v>
      </c>
      <c r="B33" s="29"/>
      <c r="C33" s="30"/>
      <c r="D33" s="31"/>
      <c r="E33" s="32">
        <f t="shared" si="0"/>
        <v>30</v>
      </c>
      <c r="F33" s="33">
        <f t="shared" si="1"/>
        <v>168</v>
      </c>
      <c r="G33" s="34">
        <f t="shared" si="2"/>
        <v>3</v>
      </c>
      <c r="H33" s="35">
        <f t="shared" si="3"/>
        <v>7</v>
      </c>
      <c r="I33" s="36">
        <f t="shared" si="4"/>
        <v>397.59999999999997</v>
      </c>
      <c r="J33" s="37">
        <v>24.3</v>
      </c>
      <c r="K33" s="38">
        <v>0</v>
      </c>
      <c r="L33" s="39">
        <v>0</v>
      </c>
      <c r="M33" s="39">
        <v>0</v>
      </c>
      <c r="N33" s="40">
        <f t="shared" si="5"/>
        <v>24.3</v>
      </c>
      <c r="O33" s="35">
        <f t="shared" si="6"/>
        <v>20</v>
      </c>
      <c r="P33" s="37">
        <v>64.83</v>
      </c>
      <c r="Q33" s="38">
        <v>1</v>
      </c>
      <c r="R33" s="39">
        <v>0</v>
      </c>
      <c r="S33" s="39">
        <v>0</v>
      </c>
      <c r="T33" s="41">
        <f t="shared" si="15"/>
        <v>69.83</v>
      </c>
      <c r="U33" s="42">
        <f t="shared" si="7"/>
        <v>26</v>
      </c>
      <c r="V33" s="37">
        <v>67.76</v>
      </c>
      <c r="W33" s="38">
        <v>0</v>
      </c>
      <c r="X33" s="39">
        <v>0</v>
      </c>
      <c r="Y33" s="39">
        <v>0</v>
      </c>
      <c r="Z33" s="41">
        <f t="shared" si="8"/>
        <v>67.76</v>
      </c>
      <c r="AA33" s="42">
        <f t="shared" si="9"/>
        <v>28</v>
      </c>
      <c r="AB33" s="37">
        <v>59.06</v>
      </c>
      <c r="AC33" s="84">
        <v>0</v>
      </c>
      <c r="AD33" s="39">
        <v>0</v>
      </c>
      <c r="AE33" s="39">
        <v>0</v>
      </c>
      <c r="AF33" s="41">
        <f t="shared" si="10"/>
        <v>59.06</v>
      </c>
      <c r="AG33" s="42">
        <f t="shared" si="11"/>
        <v>31</v>
      </c>
      <c r="AH33" s="37">
        <v>77.22</v>
      </c>
      <c r="AI33" s="38">
        <v>5</v>
      </c>
      <c r="AJ33" s="39">
        <v>0</v>
      </c>
      <c r="AK33" s="39">
        <v>0</v>
      </c>
      <c r="AL33" s="41">
        <f t="shared" si="12"/>
        <v>102.22</v>
      </c>
      <c r="AM33" s="42">
        <f t="shared" si="13"/>
        <v>34</v>
      </c>
      <c r="AN33" s="37">
        <v>69.43</v>
      </c>
      <c r="AO33" s="38">
        <v>1</v>
      </c>
      <c r="AP33" s="39">
        <v>0</v>
      </c>
      <c r="AQ33" s="39">
        <v>0</v>
      </c>
      <c r="AR33" s="41">
        <f t="shared" si="16"/>
        <v>74.43</v>
      </c>
      <c r="AS33" s="42">
        <f t="shared" si="14"/>
        <v>29</v>
      </c>
      <c r="AT33" s="43" t="s">
        <v>46</v>
      </c>
    </row>
    <row r="34" spans="1:46" s="43" customFormat="1" ht="15.75">
      <c r="A34" s="1" t="s">
        <v>68</v>
      </c>
      <c r="B34" s="29"/>
      <c r="C34" s="30"/>
      <c r="D34" s="31"/>
      <c r="E34" s="32">
        <f t="shared" si="0"/>
        <v>34</v>
      </c>
      <c r="F34" s="33">
        <f t="shared" si="1"/>
        <v>186</v>
      </c>
      <c r="G34" s="34">
        <f t="shared" si="2"/>
        <v>3</v>
      </c>
      <c r="H34" s="35">
        <f t="shared" si="3"/>
        <v>15</v>
      </c>
      <c r="I34" s="36">
        <f t="shared" si="4"/>
        <v>466.43</v>
      </c>
      <c r="J34" s="37">
        <v>35.37</v>
      </c>
      <c r="K34" s="38">
        <v>0</v>
      </c>
      <c r="L34" s="39">
        <v>0</v>
      </c>
      <c r="M34" s="39">
        <v>0</v>
      </c>
      <c r="N34" s="40">
        <f t="shared" si="5"/>
        <v>35.37</v>
      </c>
      <c r="O34" s="35">
        <f t="shared" si="6"/>
        <v>33</v>
      </c>
      <c r="P34" s="37">
        <v>71.15</v>
      </c>
      <c r="Q34" s="38">
        <v>8</v>
      </c>
      <c r="R34" s="39">
        <v>0</v>
      </c>
      <c r="S34" s="39">
        <v>0</v>
      </c>
      <c r="T34" s="41">
        <f t="shared" si="15"/>
        <v>111.15</v>
      </c>
      <c r="U34" s="42">
        <f t="shared" si="7"/>
        <v>34</v>
      </c>
      <c r="V34" s="37">
        <v>68.87</v>
      </c>
      <c r="W34" s="38">
        <v>0</v>
      </c>
      <c r="X34" s="39">
        <v>0</v>
      </c>
      <c r="Y34" s="39">
        <v>0</v>
      </c>
      <c r="Z34" s="41">
        <f t="shared" si="8"/>
        <v>68.87</v>
      </c>
      <c r="AA34" s="42">
        <f t="shared" si="9"/>
        <v>29</v>
      </c>
      <c r="AB34" s="37">
        <v>54.88</v>
      </c>
      <c r="AC34" s="38">
        <v>0</v>
      </c>
      <c r="AD34" s="39">
        <v>0</v>
      </c>
      <c r="AE34" s="39">
        <v>0</v>
      </c>
      <c r="AF34" s="41">
        <f t="shared" si="10"/>
        <v>54.88</v>
      </c>
      <c r="AG34" s="42">
        <f t="shared" si="11"/>
        <v>28</v>
      </c>
      <c r="AH34" s="37">
        <v>61.59</v>
      </c>
      <c r="AI34" s="38">
        <v>1</v>
      </c>
      <c r="AJ34" s="39">
        <v>0</v>
      </c>
      <c r="AK34" s="39">
        <v>0</v>
      </c>
      <c r="AL34" s="41">
        <f t="shared" si="12"/>
        <v>66.59</v>
      </c>
      <c r="AM34" s="42">
        <f t="shared" si="13"/>
        <v>25</v>
      </c>
      <c r="AN34" s="37">
        <v>99.57</v>
      </c>
      <c r="AO34" s="38">
        <v>6</v>
      </c>
      <c r="AP34" s="39">
        <v>0</v>
      </c>
      <c r="AQ34" s="39">
        <v>0</v>
      </c>
      <c r="AR34" s="41">
        <f t="shared" si="16"/>
        <v>129.57</v>
      </c>
      <c r="AS34" s="42">
        <f t="shared" si="14"/>
        <v>37</v>
      </c>
      <c r="AT34" s="43" t="s">
        <v>54</v>
      </c>
    </row>
    <row r="35" spans="1:46" s="43" customFormat="1" ht="15.75">
      <c r="A35" s="1" t="s">
        <v>55</v>
      </c>
      <c r="B35" s="29"/>
      <c r="C35" s="30"/>
      <c r="D35" s="31"/>
      <c r="E35" s="32">
        <f t="shared" si="0"/>
        <v>41</v>
      </c>
      <c r="F35" s="33">
        <f t="shared" si="1"/>
        <v>243</v>
      </c>
      <c r="G35" s="34">
        <f t="shared" si="2"/>
        <v>3</v>
      </c>
      <c r="H35" s="35">
        <f t="shared" si="3"/>
        <v>5</v>
      </c>
      <c r="I35" s="36">
        <f t="shared" si="4"/>
        <v>1030.24</v>
      </c>
      <c r="J35" s="37">
        <v>55.07</v>
      </c>
      <c r="K35" s="38">
        <v>0</v>
      </c>
      <c r="L35" s="39">
        <v>0</v>
      </c>
      <c r="M35" s="39">
        <v>0</v>
      </c>
      <c r="N35" s="40">
        <f t="shared" si="5"/>
        <v>55.07</v>
      </c>
      <c r="O35" s="35">
        <f t="shared" si="6"/>
        <v>39</v>
      </c>
      <c r="P35" s="37">
        <v>197.46</v>
      </c>
      <c r="Q35" s="38">
        <v>2</v>
      </c>
      <c r="R35" s="39">
        <v>0</v>
      </c>
      <c r="S35" s="39">
        <v>0</v>
      </c>
      <c r="T35" s="41">
        <f t="shared" si="15"/>
        <v>207.46</v>
      </c>
      <c r="U35" s="42">
        <f t="shared" si="7"/>
        <v>41</v>
      </c>
      <c r="V35" s="37">
        <v>205.54</v>
      </c>
      <c r="W35" s="38">
        <v>2</v>
      </c>
      <c r="X35" s="39">
        <v>0</v>
      </c>
      <c r="Y35" s="39">
        <v>0</v>
      </c>
      <c r="Z35" s="41">
        <f t="shared" si="8"/>
        <v>215.54</v>
      </c>
      <c r="AA35" s="42">
        <f t="shared" si="9"/>
        <v>41</v>
      </c>
      <c r="AB35" s="37">
        <v>191.27</v>
      </c>
      <c r="AC35" s="38">
        <v>0</v>
      </c>
      <c r="AD35" s="39">
        <v>0</v>
      </c>
      <c r="AE35" s="39">
        <v>0</v>
      </c>
      <c r="AF35" s="41">
        <f t="shared" si="10"/>
        <v>191.27</v>
      </c>
      <c r="AG35" s="42">
        <f t="shared" si="11"/>
        <v>41</v>
      </c>
      <c r="AH35" s="37">
        <v>156.65</v>
      </c>
      <c r="AI35" s="38">
        <v>0</v>
      </c>
      <c r="AJ35" s="39">
        <v>0</v>
      </c>
      <c r="AK35" s="39">
        <v>0</v>
      </c>
      <c r="AL35" s="41">
        <f t="shared" si="12"/>
        <v>156.65</v>
      </c>
      <c r="AM35" s="42">
        <f t="shared" si="13"/>
        <v>40</v>
      </c>
      <c r="AN35" s="37">
        <v>199.25</v>
      </c>
      <c r="AO35" s="38">
        <v>1</v>
      </c>
      <c r="AP35" s="39">
        <v>0</v>
      </c>
      <c r="AQ35" s="39">
        <v>0</v>
      </c>
      <c r="AR35" s="41">
        <f t="shared" si="16"/>
        <v>204.25</v>
      </c>
      <c r="AS35" s="42">
        <f t="shared" si="14"/>
        <v>41</v>
      </c>
      <c r="AT35" s="43" t="s">
        <v>56</v>
      </c>
    </row>
    <row r="36" spans="1:46" s="43" customFormat="1" ht="15.75">
      <c r="A36" s="1" t="s">
        <v>42</v>
      </c>
      <c r="B36" s="29"/>
      <c r="C36" s="30"/>
      <c r="D36" s="31"/>
      <c r="E36" s="32">
        <f t="shared" si="0"/>
        <v>9</v>
      </c>
      <c r="F36" s="33">
        <f t="shared" si="1"/>
        <v>60</v>
      </c>
      <c r="G36" s="34">
        <f t="shared" si="2"/>
        <v>2</v>
      </c>
      <c r="H36" s="35">
        <f t="shared" si="3"/>
        <v>6</v>
      </c>
      <c r="I36" s="36">
        <f t="shared" si="4"/>
        <v>238.51</v>
      </c>
      <c r="J36" s="37">
        <v>16.27</v>
      </c>
      <c r="K36" s="38">
        <v>0</v>
      </c>
      <c r="L36" s="39">
        <v>0</v>
      </c>
      <c r="M36" s="39">
        <v>0</v>
      </c>
      <c r="N36" s="40">
        <f t="shared" si="5"/>
        <v>16.27</v>
      </c>
      <c r="O36" s="35">
        <f t="shared" si="6"/>
        <v>6</v>
      </c>
      <c r="P36" s="37">
        <v>38.41</v>
      </c>
      <c r="Q36" s="84">
        <v>0</v>
      </c>
      <c r="R36" s="39">
        <v>0</v>
      </c>
      <c r="S36" s="39">
        <v>0</v>
      </c>
      <c r="T36" s="41">
        <f t="shared" si="15"/>
        <v>38.41</v>
      </c>
      <c r="U36" s="42">
        <f t="shared" si="7"/>
        <v>4</v>
      </c>
      <c r="V36" s="37">
        <v>39.94</v>
      </c>
      <c r="W36" s="38">
        <v>1</v>
      </c>
      <c r="X36" s="39">
        <v>0</v>
      </c>
      <c r="Y36" s="39">
        <v>0</v>
      </c>
      <c r="Z36" s="41">
        <f t="shared" si="8"/>
        <v>44.94</v>
      </c>
      <c r="AA36" s="42">
        <f t="shared" si="9"/>
        <v>16</v>
      </c>
      <c r="AB36" s="37">
        <v>32.79</v>
      </c>
      <c r="AC36" s="38">
        <v>1</v>
      </c>
      <c r="AD36" s="39">
        <v>0</v>
      </c>
      <c r="AE36" s="39">
        <v>0</v>
      </c>
      <c r="AF36" s="41">
        <f t="shared" si="10"/>
        <v>37.79</v>
      </c>
      <c r="AG36" s="42">
        <f t="shared" si="11"/>
        <v>9</v>
      </c>
      <c r="AH36" s="37">
        <v>40.4</v>
      </c>
      <c r="AI36" s="38">
        <v>3</v>
      </c>
      <c r="AJ36" s="39">
        <v>0</v>
      </c>
      <c r="AK36" s="39">
        <v>0</v>
      </c>
      <c r="AL36" s="41">
        <f t="shared" si="12"/>
        <v>55.4</v>
      </c>
      <c r="AM36" s="42">
        <f t="shared" si="13"/>
        <v>16</v>
      </c>
      <c r="AN36" s="37">
        <v>40.7</v>
      </c>
      <c r="AO36" s="38">
        <v>1</v>
      </c>
      <c r="AP36" s="39">
        <v>0</v>
      </c>
      <c r="AQ36" s="39">
        <v>0</v>
      </c>
      <c r="AR36" s="41">
        <f t="shared" si="16"/>
        <v>45.7</v>
      </c>
      <c r="AS36" s="42">
        <f t="shared" si="14"/>
        <v>9</v>
      </c>
      <c r="AT36" s="43" t="s">
        <v>43</v>
      </c>
    </row>
    <row r="37" spans="1:46" s="43" customFormat="1" ht="15.75">
      <c r="A37" s="1" t="s">
        <v>36</v>
      </c>
      <c r="B37" s="29"/>
      <c r="C37" s="30"/>
      <c r="D37" s="31"/>
      <c r="E37" s="32">
        <f t="shared" si="0"/>
        <v>20</v>
      </c>
      <c r="F37" s="33">
        <f t="shared" si="1"/>
        <v>125</v>
      </c>
      <c r="G37" s="34">
        <f t="shared" si="2"/>
        <v>2</v>
      </c>
      <c r="H37" s="35">
        <f t="shared" si="3"/>
        <v>8</v>
      </c>
      <c r="I37" s="36">
        <f t="shared" si="4"/>
        <v>330.90999999999997</v>
      </c>
      <c r="J37" s="37">
        <v>19.58</v>
      </c>
      <c r="K37" s="38">
        <v>0</v>
      </c>
      <c r="L37" s="39">
        <v>0</v>
      </c>
      <c r="M37" s="39">
        <v>0</v>
      </c>
      <c r="N37" s="40">
        <f t="shared" si="5"/>
        <v>19.58</v>
      </c>
      <c r="O37" s="35">
        <f t="shared" si="6"/>
        <v>10</v>
      </c>
      <c r="P37" s="37">
        <v>47.31</v>
      </c>
      <c r="Q37" s="38">
        <v>2</v>
      </c>
      <c r="R37" s="39">
        <v>0</v>
      </c>
      <c r="S37" s="39">
        <v>0</v>
      </c>
      <c r="T37" s="41">
        <f t="shared" si="15"/>
        <v>57.31</v>
      </c>
      <c r="U37" s="42">
        <f t="shared" si="7"/>
        <v>20</v>
      </c>
      <c r="V37" s="37">
        <v>69.44</v>
      </c>
      <c r="W37" s="38">
        <v>2</v>
      </c>
      <c r="X37" s="39">
        <v>0</v>
      </c>
      <c r="Y37" s="39">
        <v>0</v>
      </c>
      <c r="Z37" s="41">
        <f t="shared" si="8"/>
        <v>79.44</v>
      </c>
      <c r="AA37" s="42">
        <f t="shared" si="9"/>
        <v>31</v>
      </c>
      <c r="AB37" s="37">
        <v>47.49</v>
      </c>
      <c r="AC37" s="38">
        <v>3</v>
      </c>
      <c r="AD37" s="39">
        <v>0</v>
      </c>
      <c r="AE37" s="39">
        <v>0</v>
      </c>
      <c r="AF37" s="41">
        <f t="shared" si="10"/>
        <v>62.49</v>
      </c>
      <c r="AG37" s="42">
        <f t="shared" si="11"/>
        <v>32</v>
      </c>
      <c r="AH37" s="37">
        <v>58.33</v>
      </c>
      <c r="AI37" s="38">
        <v>1</v>
      </c>
      <c r="AJ37" s="39">
        <v>0</v>
      </c>
      <c r="AK37" s="39">
        <v>0</v>
      </c>
      <c r="AL37" s="41">
        <f t="shared" si="12"/>
        <v>63.33</v>
      </c>
      <c r="AM37" s="42">
        <f t="shared" si="13"/>
        <v>21</v>
      </c>
      <c r="AN37" s="37">
        <v>48.76</v>
      </c>
      <c r="AO37" s="38">
        <v>0</v>
      </c>
      <c r="AP37" s="39">
        <v>0</v>
      </c>
      <c r="AQ37" s="39">
        <v>0</v>
      </c>
      <c r="AR37" s="41">
        <f t="shared" si="16"/>
        <v>48.76</v>
      </c>
      <c r="AS37" s="42">
        <f t="shared" si="14"/>
        <v>11</v>
      </c>
      <c r="AT37" s="43" t="s">
        <v>37</v>
      </c>
    </row>
    <row r="38" spans="1:46" s="43" customFormat="1" ht="15.75">
      <c r="A38" s="1" t="s">
        <v>78</v>
      </c>
      <c r="B38" s="29"/>
      <c r="C38" s="30"/>
      <c r="D38" s="31"/>
      <c r="E38" s="32">
        <f t="shared" si="0"/>
        <v>24</v>
      </c>
      <c r="F38" s="33">
        <f t="shared" si="1"/>
        <v>137</v>
      </c>
      <c r="G38" s="34">
        <f t="shared" si="2"/>
        <v>2</v>
      </c>
      <c r="H38" s="35">
        <f t="shared" si="3"/>
        <v>13</v>
      </c>
      <c r="I38" s="36">
        <f t="shared" si="4"/>
        <v>348.48</v>
      </c>
      <c r="J38" s="37">
        <v>20.2</v>
      </c>
      <c r="K38" s="38">
        <v>0</v>
      </c>
      <c r="L38" s="39">
        <v>0</v>
      </c>
      <c r="M38" s="39">
        <v>0</v>
      </c>
      <c r="N38" s="40">
        <f t="shared" si="5"/>
        <v>20.2</v>
      </c>
      <c r="O38" s="35">
        <f t="shared" si="6"/>
        <v>12</v>
      </c>
      <c r="P38" s="37">
        <v>56.27</v>
      </c>
      <c r="Q38" s="38">
        <v>4</v>
      </c>
      <c r="R38" s="39">
        <v>0</v>
      </c>
      <c r="S38" s="39">
        <v>0</v>
      </c>
      <c r="T38" s="41">
        <f t="shared" si="15"/>
        <v>76.27000000000001</v>
      </c>
      <c r="U38" s="42">
        <f t="shared" si="7"/>
        <v>28</v>
      </c>
      <c r="V38" s="37">
        <v>40.97</v>
      </c>
      <c r="W38" s="84">
        <v>0</v>
      </c>
      <c r="X38" s="39">
        <v>0</v>
      </c>
      <c r="Y38" s="39">
        <v>0</v>
      </c>
      <c r="Z38" s="41">
        <f t="shared" si="8"/>
        <v>40.97</v>
      </c>
      <c r="AA38" s="42">
        <f t="shared" si="9"/>
        <v>11</v>
      </c>
      <c r="AB38" s="37">
        <v>41.3</v>
      </c>
      <c r="AC38" s="38">
        <v>2</v>
      </c>
      <c r="AD38" s="39">
        <v>0</v>
      </c>
      <c r="AE38" s="39">
        <v>0</v>
      </c>
      <c r="AF38" s="41">
        <f t="shared" si="10"/>
        <v>51.3</v>
      </c>
      <c r="AG38" s="42">
        <f t="shared" si="11"/>
        <v>24</v>
      </c>
      <c r="AH38" s="37">
        <v>51.49</v>
      </c>
      <c r="AI38" s="38">
        <v>3</v>
      </c>
      <c r="AJ38" s="39">
        <v>1</v>
      </c>
      <c r="AK38" s="39">
        <v>0</v>
      </c>
      <c r="AL38" s="41">
        <f t="shared" si="12"/>
        <v>76.49000000000001</v>
      </c>
      <c r="AM38" s="42">
        <f t="shared" si="13"/>
        <v>31</v>
      </c>
      <c r="AN38" s="37">
        <v>53.25</v>
      </c>
      <c r="AO38" s="38">
        <v>4</v>
      </c>
      <c r="AP38" s="39">
        <v>1</v>
      </c>
      <c r="AQ38" s="39">
        <v>0</v>
      </c>
      <c r="AR38" s="41">
        <f t="shared" si="16"/>
        <v>83.25</v>
      </c>
      <c r="AS38" s="42">
        <f t="shared" si="14"/>
        <v>31</v>
      </c>
      <c r="AT38" s="43" t="s">
        <v>39</v>
      </c>
    </row>
    <row r="39" spans="1:46" s="43" customFormat="1" ht="15.75">
      <c r="A39" s="1" t="s">
        <v>53</v>
      </c>
      <c r="B39" s="29"/>
      <c r="C39" s="30"/>
      <c r="D39" s="31"/>
      <c r="E39" s="32">
        <f t="shared" si="0"/>
        <v>29</v>
      </c>
      <c r="F39" s="33">
        <f t="shared" si="1"/>
        <v>167</v>
      </c>
      <c r="G39" s="34">
        <f t="shared" si="2"/>
        <v>2</v>
      </c>
      <c r="H39" s="35">
        <f t="shared" si="3"/>
        <v>7</v>
      </c>
      <c r="I39" s="36">
        <f t="shared" si="4"/>
        <v>393.26000000000005</v>
      </c>
      <c r="J39" s="37">
        <v>34.03</v>
      </c>
      <c r="K39" s="38">
        <v>0</v>
      </c>
      <c r="L39" s="39">
        <v>0</v>
      </c>
      <c r="M39" s="39">
        <v>0</v>
      </c>
      <c r="N39" s="40">
        <f t="shared" si="5"/>
        <v>34.03</v>
      </c>
      <c r="O39" s="35">
        <f t="shared" si="6"/>
        <v>32</v>
      </c>
      <c r="P39" s="37">
        <v>69.22</v>
      </c>
      <c r="Q39" s="38">
        <v>3</v>
      </c>
      <c r="R39" s="39">
        <v>0</v>
      </c>
      <c r="S39" s="39">
        <v>0</v>
      </c>
      <c r="T39" s="41">
        <f t="shared" si="15"/>
        <v>84.22</v>
      </c>
      <c r="U39" s="42">
        <f t="shared" si="7"/>
        <v>30</v>
      </c>
      <c r="V39" s="37">
        <v>50.03</v>
      </c>
      <c r="W39" s="38">
        <v>1</v>
      </c>
      <c r="X39" s="39">
        <v>0</v>
      </c>
      <c r="Y39" s="39">
        <v>0</v>
      </c>
      <c r="Z39" s="41">
        <f t="shared" si="8"/>
        <v>55.03</v>
      </c>
      <c r="AA39" s="42">
        <f t="shared" si="9"/>
        <v>23</v>
      </c>
      <c r="AB39" s="37">
        <v>53.9</v>
      </c>
      <c r="AC39" s="38">
        <v>1</v>
      </c>
      <c r="AD39" s="39">
        <v>0</v>
      </c>
      <c r="AE39" s="39">
        <v>0</v>
      </c>
      <c r="AF39" s="41">
        <f t="shared" si="10"/>
        <v>58.9</v>
      </c>
      <c r="AG39" s="42">
        <f t="shared" si="11"/>
        <v>30</v>
      </c>
      <c r="AH39" s="37">
        <v>76.4</v>
      </c>
      <c r="AI39" s="38">
        <v>2</v>
      </c>
      <c r="AJ39" s="39">
        <v>1</v>
      </c>
      <c r="AK39" s="39">
        <v>0</v>
      </c>
      <c r="AL39" s="41">
        <f t="shared" si="12"/>
        <v>96.4</v>
      </c>
      <c r="AM39" s="42">
        <f t="shared" si="13"/>
        <v>33</v>
      </c>
      <c r="AN39" s="37">
        <v>64.68</v>
      </c>
      <c r="AO39" s="38">
        <v>0</v>
      </c>
      <c r="AP39" s="39">
        <v>0</v>
      </c>
      <c r="AQ39" s="39">
        <v>0</v>
      </c>
      <c r="AR39" s="41">
        <f t="shared" si="16"/>
        <v>64.68</v>
      </c>
      <c r="AS39" s="42">
        <f t="shared" si="14"/>
        <v>19</v>
      </c>
      <c r="AT39" s="43" t="s">
        <v>54</v>
      </c>
    </row>
    <row r="40" spans="1:46" s="43" customFormat="1" ht="15.75">
      <c r="A40" s="1" t="s">
        <v>82</v>
      </c>
      <c r="B40" s="29"/>
      <c r="C40" s="30"/>
      <c r="D40" s="31"/>
      <c r="E40" s="32">
        <f t="shared" si="0"/>
        <v>36</v>
      </c>
      <c r="F40" s="33">
        <f t="shared" si="1"/>
        <v>209</v>
      </c>
      <c r="G40" s="34">
        <f t="shared" si="2"/>
        <v>2</v>
      </c>
      <c r="H40" s="35">
        <f t="shared" si="3"/>
        <v>10</v>
      </c>
      <c r="I40" s="36">
        <f t="shared" si="4"/>
        <v>627</v>
      </c>
      <c r="J40" s="37">
        <v>28.5</v>
      </c>
      <c r="K40" s="38">
        <v>0</v>
      </c>
      <c r="L40" s="39">
        <v>0</v>
      </c>
      <c r="M40" s="39">
        <v>0</v>
      </c>
      <c r="N40" s="40">
        <f t="shared" si="5"/>
        <v>28.5</v>
      </c>
      <c r="O40" s="35">
        <f t="shared" si="6"/>
        <v>26</v>
      </c>
      <c r="P40" s="37">
        <v>114.15</v>
      </c>
      <c r="Q40" s="84">
        <v>4</v>
      </c>
      <c r="R40" s="39">
        <v>0</v>
      </c>
      <c r="S40" s="39">
        <v>0</v>
      </c>
      <c r="T40" s="41">
        <f t="shared" si="15"/>
        <v>134.15</v>
      </c>
      <c r="U40" s="42">
        <f t="shared" si="7"/>
        <v>37</v>
      </c>
      <c r="V40" s="37">
        <v>100.23</v>
      </c>
      <c r="W40" s="38">
        <v>2</v>
      </c>
      <c r="X40" s="39">
        <v>0</v>
      </c>
      <c r="Y40" s="39">
        <v>0</v>
      </c>
      <c r="Z40" s="41">
        <f t="shared" si="8"/>
        <v>110.23</v>
      </c>
      <c r="AA40" s="42">
        <f t="shared" si="9"/>
        <v>37</v>
      </c>
      <c r="AB40" s="37">
        <v>90.78</v>
      </c>
      <c r="AC40" s="38">
        <v>2</v>
      </c>
      <c r="AD40" s="39">
        <v>0</v>
      </c>
      <c r="AE40" s="39">
        <v>0</v>
      </c>
      <c r="AF40" s="41">
        <f t="shared" si="10"/>
        <v>100.78</v>
      </c>
      <c r="AG40" s="42">
        <f t="shared" si="11"/>
        <v>37</v>
      </c>
      <c r="AH40" s="37">
        <v>116.67</v>
      </c>
      <c r="AI40" s="38">
        <v>2</v>
      </c>
      <c r="AJ40" s="39">
        <v>0</v>
      </c>
      <c r="AK40" s="39">
        <v>0</v>
      </c>
      <c r="AL40" s="41">
        <f t="shared" si="12"/>
        <v>126.67</v>
      </c>
      <c r="AM40" s="42">
        <f t="shared" si="13"/>
        <v>37</v>
      </c>
      <c r="AN40" s="37">
        <v>126.67</v>
      </c>
      <c r="AO40" s="38">
        <v>0</v>
      </c>
      <c r="AP40" s="39">
        <v>0</v>
      </c>
      <c r="AQ40" s="39">
        <v>0</v>
      </c>
      <c r="AR40" s="41">
        <f t="shared" si="16"/>
        <v>126.67</v>
      </c>
      <c r="AS40" s="42">
        <f t="shared" si="14"/>
        <v>35</v>
      </c>
      <c r="AT40" s="43" t="s">
        <v>56</v>
      </c>
    </row>
    <row r="41" spans="1:46" s="43" customFormat="1" ht="15.75">
      <c r="A41" s="87">
        <v>92</v>
      </c>
      <c r="B41" s="29"/>
      <c r="C41" s="30"/>
      <c r="D41" s="31"/>
      <c r="E41" s="32">
        <f t="shared" si="0"/>
        <v>26</v>
      </c>
      <c r="F41" s="33">
        <f t="shared" si="1"/>
        <v>150</v>
      </c>
      <c r="G41" s="34">
        <f t="shared" si="2"/>
        <v>1</v>
      </c>
      <c r="H41" s="35">
        <f t="shared" si="3"/>
        <v>9</v>
      </c>
      <c r="I41" s="36">
        <f t="shared" si="4"/>
        <v>356</v>
      </c>
      <c r="J41" s="37">
        <v>28.36</v>
      </c>
      <c r="K41" s="38">
        <v>3</v>
      </c>
      <c r="L41" s="39">
        <v>0</v>
      </c>
      <c r="M41" s="39">
        <v>0</v>
      </c>
      <c r="N41" s="40">
        <f t="shared" si="5"/>
        <v>43.36</v>
      </c>
      <c r="O41" s="35">
        <f t="shared" si="6"/>
        <v>38</v>
      </c>
      <c r="P41" s="37">
        <v>50.75</v>
      </c>
      <c r="Q41" s="38">
        <v>1</v>
      </c>
      <c r="R41" s="39">
        <v>0</v>
      </c>
      <c r="S41" s="39">
        <v>0</v>
      </c>
      <c r="T41" s="41">
        <f t="shared" si="15"/>
        <v>55.75</v>
      </c>
      <c r="U41" s="42">
        <f t="shared" si="7"/>
        <v>17</v>
      </c>
      <c r="V41" s="37">
        <v>72.37</v>
      </c>
      <c r="W41" s="38">
        <v>2</v>
      </c>
      <c r="X41" s="39">
        <v>0</v>
      </c>
      <c r="Y41" s="39">
        <v>0</v>
      </c>
      <c r="Z41" s="41">
        <f t="shared" si="8"/>
        <v>82.37</v>
      </c>
      <c r="AA41" s="42">
        <f t="shared" si="9"/>
        <v>33</v>
      </c>
      <c r="AB41" s="37">
        <v>47.67</v>
      </c>
      <c r="AC41" s="84">
        <v>0</v>
      </c>
      <c r="AD41" s="39">
        <v>0</v>
      </c>
      <c r="AE41" s="39">
        <v>0</v>
      </c>
      <c r="AF41" s="41">
        <f t="shared" si="10"/>
        <v>47.67</v>
      </c>
      <c r="AG41" s="42">
        <f t="shared" si="11"/>
        <v>20</v>
      </c>
      <c r="AH41" s="37">
        <v>47.7</v>
      </c>
      <c r="AI41" s="38">
        <v>1</v>
      </c>
      <c r="AJ41" s="39">
        <v>0</v>
      </c>
      <c r="AK41" s="39">
        <v>0</v>
      </c>
      <c r="AL41" s="41">
        <f t="shared" si="12"/>
        <v>52.7</v>
      </c>
      <c r="AM41" s="42">
        <f t="shared" si="13"/>
        <v>14</v>
      </c>
      <c r="AN41" s="37">
        <v>64.15</v>
      </c>
      <c r="AO41" s="38">
        <v>2</v>
      </c>
      <c r="AP41" s="39">
        <v>0</v>
      </c>
      <c r="AQ41" s="39">
        <v>0</v>
      </c>
      <c r="AR41" s="41">
        <f t="shared" si="16"/>
        <v>74.15</v>
      </c>
      <c r="AS41" s="42">
        <f t="shared" si="14"/>
        <v>28</v>
      </c>
      <c r="AT41" s="43" t="s">
        <v>63</v>
      </c>
    </row>
    <row r="42" spans="1:46" s="43" customFormat="1" ht="15.75">
      <c r="A42" s="1" t="s">
        <v>87</v>
      </c>
      <c r="B42" s="29"/>
      <c r="C42" s="30"/>
      <c r="D42" s="31"/>
      <c r="E42" s="32">
        <f t="shared" si="0"/>
        <v>33</v>
      </c>
      <c r="F42" s="33">
        <f t="shared" si="1"/>
        <v>178</v>
      </c>
      <c r="G42" s="34">
        <f t="shared" si="2"/>
        <v>1</v>
      </c>
      <c r="H42" s="35">
        <f t="shared" si="3"/>
        <v>20</v>
      </c>
      <c r="I42" s="36">
        <f t="shared" si="4"/>
        <v>461.66999999999996</v>
      </c>
      <c r="J42" s="37">
        <v>23.45</v>
      </c>
      <c r="K42" s="38">
        <v>0</v>
      </c>
      <c r="L42" s="39">
        <v>0</v>
      </c>
      <c r="M42" s="39">
        <v>0</v>
      </c>
      <c r="N42" s="40">
        <f t="shared" si="5"/>
        <v>23.45</v>
      </c>
      <c r="O42" s="35">
        <f t="shared" si="6"/>
        <v>17</v>
      </c>
      <c r="P42" s="37">
        <v>67.23</v>
      </c>
      <c r="Q42" s="38">
        <v>4</v>
      </c>
      <c r="R42" s="39">
        <v>0</v>
      </c>
      <c r="S42" s="39">
        <v>0</v>
      </c>
      <c r="T42" s="41">
        <f t="shared" si="15"/>
        <v>87.23</v>
      </c>
      <c r="U42" s="42">
        <f t="shared" si="7"/>
        <v>31</v>
      </c>
      <c r="V42" s="37">
        <v>61.45</v>
      </c>
      <c r="W42" s="38">
        <v>3</v>
      </c>
      <c r="X42" s="39">
        <v>0</v>
      </c>
      <c r="Y42" s="39">
        <v>0</v>
      </c>
      <c r="Z42" s="41">
        <f t="shared" si="8"/>
        <v>76.45</v>
      </c>
      <c r="AA42" s="42">
        <f t="shared" si="9"/>
        <v>30</v>
      </c>
      <c r="AB42" s="37">
        <v>48.15</v>
      </c>
      <c r="AC42" s="38">
        <v>5</v>
      </c>
      <c r="AD42" s="39">
        <v>0</v>
      </c>
      <c r="AE42" s="39">
        <v>0</v>
      </c>
      <c r="AF42" s="41">
        <f t="shared" si="10"/>
        <v>73.15</v>
      </c>
      <c r="AG42" s="42">
        <f t="shared" si="11"/>
        <v>34</v>
      </c>
      <c r="AH42" s="37">
        <v>70.61</v>
      </c>
      <c r="AI42" s="38">
        <v>5</v>
      </c>
      <c r="AJ42" s="39">
        <v>0</v>
      </c>
      <c r="AK42" s="39">
        <v>0</v>
      </c>
      <c r="AL42" s="41">
        <f t="shared" si="12"/>
        <v>95.61</v>
      </c>
      <c r="AM42" s="42">
        <f t="shared" si="13"/>
        <v>32</v>
      </c>
      <c r="AN42" s="37">
        <v>90.78</v>
      </c>
      <c r="AO42" s="38">
        <v>3</v>
      </c>
      <c r="AP42" s="39">
        <v>0</v>
      </c>
      <c r="AQ42" s="39">
        <v>0</v>
      </c>
      <c r="AR42" s="41">
        <f t="shared" si="16"/>
        <v>105.78</v>
      </c>
      <c r="AS42" s="42">
        <f t="shared" si="14"/>
        <v>34</v>
      </c>
      <c r="AT42" s="43" t="s">
        <v>37</v>
      </c>
    </row>
    <row r="43" spans="1:46" s="43" customFormat="1" ht="15.75">
      <c r="A43" s="1" t="s">
        <v>80</v>
      </c>
      <c r="B43" s="29"/>
      <c r="C43" s="30"/>
      <c r="D43" s="31"/>
      <c r="E43" s="32">
        <f t="shared" si="0"/>
        <v>35</v>
      </c>
      <c r="F43" s="33">
        <f t="shared" si="1"/>
        <v>200</v>
      </c>
      <c r="G43" s="34">
        <f t="shared" si="2"/>
        <v>1</v>
      </c>
      <c r="H43" s="35">
        <f t="shared" si="3"/>
        <v>29</v>
      </c>
      <c r="I43" s="36">
        <f t="shared" si="4"/>
        <v>576.71</v>
      </c>
      <c r="J43" s="37">
        <v>24.4</v>
      </c>
      <c r="K43" s="38">
        <v>0</v>
      </c>
      <c r="L43" s="39">
        <v>0</v>
      </c>
      <c r="M43" s="39">
        <v>0</v>
      </c>
      <c r="N43" s="40">
        <f t="shared" si="5"/>
        <v>24.4</v>
      </c>
      <c r="O43" s="35">
        <f t="shared" si="6"/>
        <v>21</v>
      </c>
      <c r="P43" s="37">
        <v>91.28</v>
      </c>
      <c r="Q43" s="38">
        <v>7</v>
      </c>
      <c r="R43" s="39">
        <v>0</v>
      </c>
      <c r="S43" s="39">
        <v>0</v>
      </c>
      <c r="T43" s="41">
        <f t="shared" si="15"/>
        <v>126.28</v>
      </c>
      <c r="U43" s="42">
        <f t="shared" si="7"/>
        <v>36</v>
      </c>
      <c r="V43" s="37">
        <v>68.63</v>
      </c>
      <c r="W43" s="38">
        <v>7</v>
      </c>
      <c r="X43" s="39">
        <v>0</v>
      </c>
      <c r="Y43" s="39">
        <v>0</v>
      </c>
      <c r="Z43" s="41">
        <f t="shared" si="8"/>
        <v>103.63</v>
      </c>
      <c r="AA43" s="42">
        <f t="shared" si="9"/>
        <v>36</v>
      </c>
      <c r="AB43" s="37">
        <v>59.28</v>
      </c>
      <c r="AC43" s="38">
        <v>7</v>
      </c>
      <c r="AD43" s="39">
        <v>0</v>
      </c>
      <c r="AE43" s="39">
        <v>0</v>
      </c>
      <c r="AF43" s="41">
        <f t="shared" si="10"/>
        <v>94.28</v>
      </c>
      <c r="AG43" s="42">
        <f t="shared" si="11"/>
        <v>36</v>
      </c>
      <c r="AH43" s="37">
        <v>100.11</v>
      </c>
      <c r="AI43" s="38">
        <v>7</v>
      </c>
      <c r="AJ43" s="39">
        <v>0</v>
      </c>
      <c r="AK43" s="39">
        <v>0</v>
      </c>
      <c r="AL43" s="41">
        <f t="shared" si="12"/>
        <v>135.11</v>
      </c>
      <c r="AM43" s="42">
        <f t="shared" si="13"/>
        <v>38</v>
      </c>
      <c r="AN43" s="37">
        <v>88.01</v>
      </c>
      <c r="AO43" s="38">
        <v>1</v>
      </c>
      <c r="AP43" s="39">
        <v>0</v>
      </c>
      <c r="AQ43" s="39">
        <v>0</v>
      </c>
      <c r="AR43" s="41">
        <f t="shared" si="16"/>
        <v>93.01</v>
      </c>
      <c r="AS43" s="42">
        <f t="shared" si="14"/>
        <v>33</v>
      </c>
      <c r="AT43" s="43" t="s">
        <v>50</v>
      </c>
    </row>
    <row r="44" spans="1:46" s="43" customFormat="1" ht="15.75">
      <c r="A44" s="1" t="s">
        <v>79</v>
      </c>
      <c r="B44" s="29"/>
      <c r="C44" s="30"/>
      <c r="D44" s="31"/>
      <c r="E44" s="32">
        <f t="shared" si="0"/>
        <v>38</v>
      </c>
      <c r="F44" s="33">
        <f t="shared" si="1"/>
        <v>230</v>
      </c>
      <c r="G44" s="34">
        <f t="shared" si="2"/>
        <v>1</v>
      </c>
      <c r="H44" s="35">
        <f t="shared" si="3"/>
        <v>12</v>
      </c>
      <c r="I44" s="36">
        <f t="shared" si="4"/>
        <v>1651.5700000000002</v>
      </c>
      <c r="J44" s="37">
        <v>999</v>
      </c>
      <c r="K44" s="38">
        <v>0</v>
      </c>
      <c r="L44" s="39">
        <v>0</v>
      </c>
      <c r="M44" s="39">
        <v>0</v>
      </c>
      <c r="N44" s="40">
        <f t="shared" si="5"/>
        <v>999</v>
      </c>
      <c r="O44" s="35">
        <f t="shared" si="6"/>
        <v>41</v>
      </c>
      <c r="P44" s="37">
        <v>137.43</v>
      </c>
      <c r="Q44" s="38">
        <v>4</v>
      </c>
      <c r="R44" s="39">
        <v>1</v>
      </c>
      <c r="S44" s="39">
        <v>0</v>
      </c>
      <c r="T44" s="41">
        <f t="shared" si="15"/>
        <v>167.43</v>
      </c>
      <c r="U44" s="42">
        <f t="shared" si="7"/>
        <v>40</v>
      </c>
      <c r="V44" s="37">
        <v>129.85</v>
      </c>
      <c r="W44" s="38">
        <v>1</v>
      </c>
      <c r="X44" s="39">
        <v>0</v>
      </c>
      <c r="Y44" s="39">
        <v>0</v>
      </c>
      <c r="Z44" s="41">
        <f t="shared" si="8"/>
        <v>134.85</v>
      </c>
      <c r="AA44" s="42">
        <f t="shared" si="9"/>
        <v>39</v>
      </c>
      <c r="AB44" s="37">
        <v>82.66</v>
      </c>
      <c r="AC44" s="38">
        <v>2</v>
      </c>
      <c r="AD44" s="39">
        <v>1</v>
      </c>
      <c r="AE44" s="39">
        <v>0</v>
      </c>
      <c r="AF44" s="41">
        <f t="shared" si="10"/>
        <v>102.66</v>
      </c>
      <c r="AG44" s="42">
        <f t="shared" si="11"/>
        <v>38</v>
      </c>
      <c r="AH44" s="37">
        <v>105.48</v>
      </c>
      <c r="AI44" s="38">
        <v>3</v>
      </c>
      <c r="AJ44" s="39">
        <v>0</v>
      </c>
      <c r="AK44" s="39">
        <v>0</v>
      </c>
      <c r="AL44" s="41">
        <f t="shared" si="12"/>
        <v>120.48</v>
      </c>
      <c r="AM44" s="42">
        <f t="shared" si="13"/>
        <v>36</v>
      </c>
      <c r="AN44" s="37">
        <v>117.15</v>
      </c>
      <c r="AO44" s="38">
        <v>2</v>
      </c>
      <c r="AP44" s="39">
        <v>0</v>
      </c>
      <c r="AQ44" s="39">
        <v>0</v>
      </c>
      <c r="AR44" s="41">
        <f t="shared" si="16"/>
        <v>127.15</v>
      </c>
      <c r="AS44" s="42">
        <f t="shared" si="14"/>
        <v>36</v>
      </c>
      <c r="AT44" s="43" t="s">
        <v>60</v>
      </c>
    </row>
    <row r="45" spans="1:45" s="53" customFormat="1" ht="16.5" thickBot="1">
      <c r="A45" s="45" t="s">
        <v>18</v>
      </c>
      <c r="B45" s="45"/>
      <c r="C45" s="45"/>
      <c r="D45" s="45"/>
      <c r="E45" s="46"/>
      <c r="F45" s="47"/>
      <c r="G45" s="48"/>
      <c r="H45" s="49"/>
      <c r="I45" s="50"/>
      <c r="J45" s="51"/>
      <c r="K45" s="47"/>
      <c r="L45" s="47"/>
      <c r="M45" s="47"/>
      <c r="N45" s="52"/>
      <c r="O45" s="49"/>
      <c r="P45" s="51"/>
      <c r="Q45" s="47"/>
      <c r="R45" s="47"/>
      <c r="S45" s="47"/>
      <c r="T45" s="52"/>
      <c r="U45" s="49"/>
      <c r="V45" s="51"/>
      <c r="W45" s="47"/>
      <c r="X45" s="47"/>
      <c r="Y45" s="47"/>
      <c r="Z45" s="52"/>
      <c r="AA45" s="49"/>
      <c r="AB45" s="51"/>
      <c r="AC45" s="47"/>
      <c r="AD45" s="47"/>
      <c r="AE45" s="47"/>
      <c r="AF45" s="52"/>
      <c r="AG45" s="49"/>
      <c r="AH45" s="51"/>
      <c r="AI45" s="47"/>
      <c r="AJ45" s="47"/>
      <c r="AK45" s="47"/>
      <c r="AL45" s="52"/>
      <c r="AM45" s="49"/>
      <c r="AN45" s="51"/>
      <c r="AO45" s="47"/>
      <c r="AP45" s="47"/>
      <c r="AQ45" s="47"/>
      <c r="AR45" s="52"/>
      <c r="AS45" s="49"/>
    </row>
    <row r="46" spans="1:45" s="53" customFormat="1" ht="15">
      <c r="A46" s="54" t="s">
        <v>19</v>
      </c>
      <c r="B46" s="55"/>
      <c r="C46" s="55"/>
      <c r="D46" s="55"/>
      <c r="E46" s="56"/>
      <c r="F46" s="57"/>
      <c r="G46" s="58"/>
      <c r="H46" s="59"/>
      <c r="I46" s="60"/>
      <c r="J46" s="61">
        <v>200</v>
      </c>
      <c r="K46" s="57"/>
      <c r="L46" s="57"/>
      <c r="M46" s="57"/>
      <c r="N46" s="62"/>
      <c r="O46" s="57"/>
      <c r="P46" s="61">
        <v>200</v>
      </c>
      <c r="Q46" s="57"/>
      <c r="R46" s="57"/>
      <c r="S46" s="57"/>
      <c r="T46" s="62"/>
      <c r="U46" s="57"/>
      <c r="V46" s="61">
        <v>200</v>
      </c>
      <c r="W46" s="57"/>
      <c r="X46" s="57"/>
      <c r="Y46" s="57"/>
      <c r="Z46" s="62"/>
      <c r="AA46" s="57"/>
      <c r="AB46" s="61">
        <v>200</v>
      </c>
      <c r="AC46" s="57"/>
      <c r="AD46" s="57"/>
      <c r="AE46" s="57"/>
      <c r="AF46" s="62"/>
      <c r="AG46" s="57"/>
      <c r="AH46" s="61">
        <v>200</v>
      </c>
      <c r="AI46" s="57"/>
      <c r="AJ46" s="57"/>
      <c r="AK46" s="57"/>
      <c r="AL46" s="62"/>
      <c r="AM46" s="57"/>
      <c r="AN46" s="61">
        <v>200</v>
      </c>
      <c r="AO46" s="57"/>
      <c r="AP46" s="57"/>
      <c r="AQ46" s="57"/>
      <c r="AR46" s="62"/>
      <c r="AS46" s="57"/>
    </row>
    <row r="47" spans="1:45" s="53" customFormat="1" ht="15">
      <c r="A47" s="63" t="s">
        <v>20</v>
      </c>
      <c r="B47" s="64"/>
      <c r="C47" s="64"/>
      <c r="D47" s="64"/>
      <c r="E47" s="65"/>
      <c r="F47" s="66"/>
      <c r="G47" s="67"/>
      <c r="H47" s="68"/>
      <c r="I47" s="69"/>
      <c r="J47" s="70">
        <v>20</v>
      </c>
      <c r="K47" s="66"/>
      <c r="L47" s="66"/>
      <c r="M47" s="66"/>
      <c r="N47" s="71"/>
      <c r="O47" s="66"/>
      <c r="P47" s="70">
        <v>20</v>
      </c>
      <c r="Q47" s="66"/>
      <c r="R47" s="66"/>
      <c r="S47" s="66"/>
      <c r="T47" s="71"/>
      <c r="U47" s="66"/>
      <c r="V47" s="70">
        <v>20</v>
      </c>
      <c r="W47" s="66"/>
      <c r="X47" s="66"/>
      <c r="Y47" s="66"/>
      <c r="Z47" s="71"/>
      <c r="AA47" s="66"/>
      <c r="AB47" s="70">
        <v>20</v>
      </c>
      <c r="AC47" s="66"/>
      <c r="AD47" s="66"/>
      <c r="AE47" s="66"/>
      <c r="AF47" s="71"/>
      <c r="AG47" s="66"/>
      <c r="AH47" s="70">
        <v>20</v>
      </c>
      <c r="AI47" s="66"/>
      <c r="AJ47" s="66"/>
      <c r="AK47" s="66"/>
      <c r="AL47" s="71"/>
      <c r="AM47" s="66"/>
      <c r="AN47" s="70">
        <v>20</v>
      </c>
      <c r="AO47" s="66"/>
      <c r="AP47" s="66"/>
      <c r="AQ47" s="66"/>
      <c r="AR47" s="71"/>
      <c r="AS47" s="66"/>
    </row>
    <row r="48" spans="1:45" s="53" customFormat="1" ht="15">
      <c r="A48" s="63" t="s">
        <v>21</v>
      </c>
      <c r="B48" s="64"/>
      <c r="C48" s="64"/>
      <c r="D48" s="64"/>
      <c r="E48" s="65"/>
      <c r="F48" s="66"/>
      <c r="G48" s="67"/>
      <c r="H48" s="68"/>
      <c r="I48" s="69"/>
      <c r="J48" s="70">
        <f>MIN(J3:J45)</f>
        <v>12.88</v>
      </c>
      <c r="K48" s="66"/>
      <c r="L48" s="66"/>
      <c r="M48" s="66"/>
      <c r="N48" s="71">
        <f>MIN(N3:N45)</f>
        <v>12.88</v>
      </c>
      <c r="O48" s="66"/>
      <c r="P48" s="70">
        <f>MIN(P3:P45)</f>
        <v>24.58</v>
      </c>
      <c r="Q48" s="66"/>
      <c r="R48" s="66"/>
      <c r="S48" s="66"/>
      <c r="T48" s="71">
        <f>MIN(T3:T45)</f>
        <v>24.58</v>
      </c>
      <c r="U48" s="66"/>
      <c r="V48" s="70">
        <f>MIN(V3:V45)</f>
        <v>24.81</v>
      </c>
      <c r="W48" s="66"/>
      <c r="X48" s="66"/>
      <c r="Y48" s="66"/>
      <c r="Z48" s="71">
        <f>MIN(Z3:Z45)</f>
        <v>24.81</v>
      </c>
      <c r="AA48" s="66"/>
      <c r="AB48" s="70">
        <f>MIN(AB3:AB45)</f>
        <v>24.39</v>
      </c>
      <c r="AC48" s="66"/>
      <c r="AD48" s="66"/>
      <c r="AE48" s="66"/>
      <c r="AF48" s="71">
        <f>MIN(AF3:AF45)</f>
        <v>25.48</v>
      </c>
      <c r="AG48" s="66"/>
      <c r="AH48" s="70">
        <f>MIN(AH3:AH45)</f>
        <v>27.12</v>
      </c>
      <c r="AI48" s="66"/>
      <c r="AJ48" s="66"/>
      <c r="AK48" s="66"/>
      <c r="AL48" s="71">
        <f>MIN(AL3:AL45)</f>
        <v>27.12</v>
      </c>
      <c r="AM48" s="66"/>
      <c r="AN48" s="70">
        <f>MIN(AN3:AN45)</f>
        <v>30.45</v>
      </c>
      <c r="AO48" s="66"/>
      <c r="AP48" s="66"/>
      <c r="AQ48" s="66"/>
      <c r="AR48" s="71">
        <f>MIN(AR3:AR45)</f>
        <v>30.45</v>
      </c>
      <c r="AS48" s="66"/>
    </row>
    <row r="49" spans="1:45" s="53" customFormat="1" ht="15">
      <c r="A49" s="63" t="s">
        <v>22</v>
      </c>
      <c r="B49" s="64"/>
      <c r="C49" s="64"/>
      <c r="D49" s="64"/>
      <c r="E49" s="65"/>
      <c r="F49" s="66"/>
      <c r="G49" s="67"/>
      <c r="H49" s="68"/>
      <c r="I49" s="69"/>
      <c r="J49" s="70">
        <f>MAX(J3:J45)</f>
        <v>999</v>
      </c>
      <c r="K49" s="66"/>
      <c r="L49" s="66"/>
      <c r="M49" s="66"/>
      <c r="N49" s="71">
        <f>MAX(N3:N45)</f>
        <v>999</v>
      </c>
      <c r="O49" s="66"/>
      <c r="P49" s="70">
        <f>MAX(P3:P45)</f>
        <v>197.46</v>
      </c>
      <c r="Q49" s="66"/>
      <c r="R49" s="66"/>
      <c r="S49" s="66"/>
      <c r="T49" s="71">
        <f>MAX(T3:T45)</f>
        <v>207.46</v>
      </c>
      <c r="U49" s="66"/>
      <c r="V49" s="70">
        <f>MAX(V3:V45)</f>
        <v>205.54</v>
      </c>
      <c r="W49" s="66"/>
      <c r="X49" s="66"/>
      <c r="Y49" s="66"/>
      <c r="Z49" s="71">
        <f>MAX(Z3:Z45)</f>
        <v>215.54</v>
      </c>
      <c r="AA49" s="66"/>
      <c r="AB49" s="70">
        <f>MAX(AB3:AB45)</f>
        <v>191.27</v>
      </c>
      <c r="AC49" s="66"/>
      <c r="AD49" s="66"/>
      <c r="AE49" s="66"/>
      <c r="AF49" s="71">
        <f>MAX(AF3:AF45)</f>
        <v>191.27</v>
      </c>
      <c r="AG49" s="66"/>
      <c r="AH49" s="70">
        <f>MAX(AH3:AH45)</f>
        <v>164.31</v>
      </c>
      <c r="AI49" s="66"/>
      <c r="AJ49" s="66"/>
      <c r="AK49" s="66"/>
      <c r="AL49" s="71">
        <f>MAX(AL3:AL45)</f>
        <v>174.31</v>
      </c>
      <c r="AM49" s="66"/>
      <c r="AN49" s="70">
        <f>MAX(AN3:AN45)</f>
        <v>199.25</v>
      </c>
      <c r="AO49" s="66"/>
      <c r="AP49" s="66"/>
      <c r="AQ49" s="66"/>
      <c r="AR49" s="71">
        <f>MAX(AR3:AR45)</f>
        <v>204.25</v>
      </c>
      <c r="AS49" s="66"/>
    </row>
    <row r="50" spans="1:45" s="53" customFormat="1" ht="15">
      <c r="A50" s="63" t="s">
        <v>23</v>
      </c>
      <c r="B50" s="64"/>
      <c r="C50" s="64"/>
      <c r="D50" s="64"/>
      <c r="E50" s="65"/>
      <c r="F50" s="66"/>
      <c r="G50" s="67"/>
      <c r="H50" s="68"/>
      <c r="I50" s="69"/>
      <c r="J50" s="70">
        <f>AVERAGE(J3:J45)</f>
        <v>49.93219512195122</v>
      </c>
      <c r="K50" s="66"/>
      <c r="L50" s="66"/>
      <c r="M50" s="66"/>
      <c r="N50" s="72">
        <f>AVERAGE(N3:N45)</f>
        <v>50.42000000000001</v>
      </c>
      <c r="O50" s="66"/>
      <c r="P50" s="70">
        <f>AVERAGE(P3:P45)</f>
        <v>67.0890243902439</v>
      </c>
      <c r="Q50" s="66"/>
      <c r="R50" s="66"/>
      <c r="S50" s="66"/>
      <c r="T50" s="72">
        <f>AVERAGE(T3:T45)</f>
        <v>74.40609756097561</v>
      </c>
      <c r="U50" s="66"/>
      <c r="V50" s="70">
        <f>AVERAGE(V3:V45)</f>
        <v>62.21756097560976</v>
      </c>
      <c r="W50" s="66"/>
      <c r="X50" s="66"/>
      <c r="Y50" s="66"/>
      <c r="Z50" s="72">
        <f>AVERAGE(Z3:Z45)</f>
        <v>65.38829268292683</v>
      </c>
      <c r="AA50" s="66"/>
      <c r="AB50" s="70">
        <f>AVERAGE(AB3:AB45)</f>
        <v>53.115853658536594</v>
      </c>
      <c r="AC50" s="66"/>
      <c r="AD50" s="66"/>
      <c r="AE50" s="66"/>
      <c r="AF50" s="72">
        <f>AVERAGE(AF3:AF45)</f>
        <v>57.50609756097562</v>
      </c>
      <c r="AG50" s="66"/>
      <c r="AH50" s="70">
        <f>AVERAGE(AH3:AH45)</f>
        <v>63.3551219512195</v>
      </c>
      <c r="AI50" s="66"/>
      <c r="AJ50" s="66"/>
      <c r="AK50" s="66"/>
      <c r="AL50" s="72">
        <f>AVERAGE(AL3:AL45)</f>
        <v>71.15999999999998</v>
      </c>
      <c r="AM50" s="66"/>
      <c r="AN50" s="70">
        <f>AVERAGE(AN3:AN45)</f>
        <v>71.31975609756098</v>
      </c>
      <c r="AO50" s="66"/>
      <c r="AP50" s="66"/>
      <c r="AQ50" s="66"/>
      <c r="AR50" s="72">
        <f>AVERAGE(AR3:AR45)</f>
        <v>76.44170731707318</v>
      </c>
      <c r="AS50" s="66"/>
    </row>
    <row r="51" spans="1:45" s="53" customFormat="1" ht="15">
      <c r="A51" s="63" t="s">
        <v>24</v>
      </c>
      <c r="B51" s="64"/>
      <c r="C51" s="64"/>
      <c r="D51" s="64"/>
      <c r="E51" s="65"/>
      <c r="F51" s="66"/>
      <c r="G51" s="67"/>
      <c r="H51" s="68"/>
      <c r="I51" s="69"/>
      <c r="J51" s="70">
        <f>STDEV(J3:J45)</f>
        <v>152.22544985172806</v>
      </c>
      <c r="K51" s="66"/>
      <c r="L51" s="66"/>
      <c r="M51" s="66"/>
      <c r="N51" s="71">
        <f>STDEV(K3:N45)</f>
        <v>78.49538090192823</v>
      </c>
      <c r="O51" s="66"/>
      <c r="P51" s="70">
        <f>STDEV(P3:P45)</f>
        <v>36.40786163762424</v>
      </c>
      <c r="Q51" s="66"/>
      <c r="R51" s="66"/>
      <c r="S51" s="66"/>
      <c r="T51" s="71">
        <f>STDEV(Q3:T45)</f>
        <v>37.965304425198674</v>
      </c>
      <c r="U51" s="66"/>
      <c r="V51" s="70">
        <f>STDEV(V3:V45)</f>
        <v>35.56527975290563</v>
      </c>
      <c r="W51" s="66"/>
      <c r="X51" s="66"/>
      <c r="Y51" s="66"/>
      <c r="Z51" s="71">
        <f>STDEV(W3:Z45)</f>
        <v>33.89148330672783</v>
      </c>
      <c r="AA51" s="66"/>
      <c r="AB51" s="70">
        <f>STDEV(AB3:AB45)</f>
        <v>30.602847496238766</v>
      </c>
      <c r="AC51" s="66"/>
      <c r="AD51" s="66"/>
      <c r="AE51" s="66"/>
      <c r="AF51" s="71">
        <f>STDEV(AC3:AF45)</f>
        <v>29.429651847278322</v>
      </c>
      <c r="AG51" s="66"/>
      <c r="AH51" s="70">
        <f>STDEV(AH3:AH45)</f>
        <v>33.22443431587297</v>
      </c>
      <c r="AI51" s="66"/>
      <c r="AJ51" s="66"/>
      <c r="AK51" s="66"/>
      <c r="AL51" s="71">
        <f>STDEV(AI3:AL45)</f>
        <v>35.51321428689583</v>
      </c>
      <c r="AM51" s="66"/>
      <c r="AN51" s="70">
        <f>STDEV(AN3:AN45)</f>
        <v>38.92527999178711</v>
      </c>
      <c r="AO51" s="66"/>
      <c r="AP51" s="66"/>
      <c r="AQ51" s="66"/>
      <c r="AR51" s="71">
        <f>STDEV(AO3:AR45)</f>
        <v>38.52784359962</v>
      </c>
      <c r="AS51" s="66"/>
    </row>
    <row r="52" spans="1:45" s="53" customFormat="1" ht="15">
      <c r="A52" s="63" t="s">
        <v>25</v>
      </c>
      <c r="B52" s="64"/>
      <c r="C52" s="64"/>
      <c r="D52" s="64"/>
      <c r="E52" s="65"/>
      <c r="F52" s="66"/>
      <c r="G52" s="67"/>
      <c r="H52" s="68"/>
      <c r="I52" s="69"/>
      <c r="J52" s="70"/>
      <c r="K52" s="66">
        <f>MAX(K3:K45)</f>
        <v>3</v>
      </c>
      <c r="L52" s="66"/>
      <c r="M52" s="66"/>
      <c r="N52" s="71"/>
      <c r="O52" s="66"/>
      <c r="P52" s="70"/>
      <c r="Q52" s="66">
        <f>MAX(Q3:Q45)</f>
        <v>8</v>
      </c>
      <c r="R52" s="66"/>
      <c r="S52" s="66"/>
      <c r="T52" s="71"/>
      <c r="U52" s="66"/>
      <c r="V52" s="70"/>
      <c r="W52" s="66">
        <f>MAX(W3:W45)</f>
        <v>7</v>
      </c>
      <c r="X52" s="66"/>
      <c r="Y52" s="66"/>
      <c r="Z52" s="71"/>
      <c r="AA52" s="66"/>
      <c r="AB52" s="70"/>
      <c r="AC52" s="66">
        <f>MAX(AC3:AC45)</f>
        <v>7</v>
      </c>
      <c r="AD52" s="66"/>
      <c r="AE52" s="66"/>
      <c r="AF52" s="71"/>
      <c r="AG52" s="66"/>
      <c r="AH52" s="70"/>
      <c r="AI52" s="66">
        <f>MAX(AI3:AI45)</f>
        <v>7</v>
      </c>
      <c r="AJ52" s="66"/>
      <c r="AK52" s="66"/>
      <c r="AL52" s="71"/>
      <c r="AM52" s="66"/>
      <c r="AN52" s="70"/>
      <c r="AO52" s="66">
        <f>MAX(AO3:AO45)</f>
        <v>6</v>
      </c>
      <c r="AP52" s="66"/>
      <c r="AQ52" s="66"/>
      <c r="AR52" s="71"/>
      <c r="AS52" s="66"/>
    </row>
    <row r="53" spans="1:45" s="53" customFormat="1" ht="15.75" thickBot="1">
      <c r="A53" s="73" t="s">
        <v>26</v>
      </c>
      <c r="B53" s="74"/>
      <c r="C53" s="74"/>
      <c r="D53" s="74"/>
      <c r="E53" s="46"/>
      <c r="F53" s="47"/>
      <c r="G53" s="48"/>
      <c r="H53" s="49"/>
      <c r="I53" s="50"/>
      <c r="J53" s="51"/>
      <c r="K53" s="47">
        <f>AVERAGE(K3:K45)</f>
        <v>0.0975609756097561</v>
      </c>
      <c r="L53" s="47"/>
      <c r="M53" s="47"/>
      <c r="N53" s="52"/>
      <c r="O53" s="47"/>
      <c r="P53" s="51"/>
      <c r="Q53" s="47">
        <f>AVERAGE(Q3:Q45)</f>
        <v>1.1951219512195121</v>
      </c>
      <c r="R53" s="47"/>
      <c r="S53" s="47"/>
      <c r="T53" s="52"/>
      <c r="U53" s="47"/>
      <c r="V53" s="51"/>
      <c r="W53" s="47">
        <f>AVERAGE(W3:W45)</f>
        <v>0.6341463414634146</v>
      </c>
      <c r="X53" s="47"/>
      <c r="Y53" s="47"/>
      <c r="Z53" s="52"/>
      <c r="AA53" s="47"/>
      <c r="AB53" s="51"/>
      <c r="AC53" s="47">
        <f>AVERAGE(AC3:AC45)</f>
        <v>0.7804878048780488</v>
      </c>
      <c r="AD53" s="47"/>
      <c r="AE53" s="47"/>
      <c r="AF53" s="52"/>
      <c r="AG53" s="47"/>
      <c r="AH53" s="51"/>
      <c r="AI53" s="47">
        <f>AVERAGE(AI3:AI45)</f>
        <v>1.2682926829268293</v>
      </c>
      <c r="AJ53" s="47"/>
      <c r="AK53" s="47"/>
      <c r="AL53" s="52"/>
      <c r="AM53" s="47"/>
      <c r="AN53" s="51"/>
      <c r="AO53" s="47">
        <f>AVERAGE(AO3:AO45)</f>
        <v>0.8048780487804879</v>
      </c>
      <c r="AP53" s="47"/>
      <c r="AQ53" s="47"/>
      <c r="AR53" s="52"/>
      <c r="AS53" s="47"/>
    </row>
    <row r="54" spans="1:45" s="53" customFormat="1" ht="15">
      <c r="A54" s="75" t="s">
        <v>27</v>
      </c>
      <c r="B54" s="76"/>
      <c r="C54" s="76"/>
      <c r="D54" s="76"/>
      <c r="E54" s="77">
        <v>41</v>
      </c>
      <c r="F54" s="78"/>
      <c r="G54" s="78"/>
      <c r="H54" s="78"/>
      <c r="I54" s="78"/>
      <c r="J54" s="79"/>
      <c r="K54" s="78"/>
      <c r="L54" s="78"/>
      <c r="M54" s="78"/>
      <c r="N54" s="79"/>
      <c r="O54" s="78"/>
      <c r="P54" s="79"/>
      <c r="Q54" s="78"/>
      <c r="R54" s="78"/>
      <c r="S54" s="78"/>
      <c r="T54" s="79"/>
      <c r="U54" s="78"/>
      <c r="V54" s="79"/>
      <c r="W54" s="78"/>
      <c r="X54" s="78"/>
      <c r="Y54" s="78"/>
      <c r="Z54" s="79"/>
      <c r="AA54" s="78"/>
      <c r="AB54" s="79"/>
      <c r="AC54" s="78"/>
      <c r="AD54" s="78"/>
      <c r="AE54" s="78"/>
      <c r="AF54" s="79"/>
      <c r="AG54" s="78"/>
      <c r="AH54" s="79"/>
      <c r="AI54" s="78"/>
      <c r="AJ54" s="78"/>
      <c r="AK54" s="78"/>
      <c r="AL54" s="79"/>
      <c r="AM54" s="78"/>
      <c r="AN54" s="79"/>
      <c r="AO54" s="78"/>
      <c r="AP54" s="78"/>
      <c r="AQ54" s="78"/>
      <c r="AR54" s="79"/>
      <c r="AS54" s="78"/>
    </row>
  </sheetData>
  <sheetProtection insertRows="0" deleteRows="0" selectLockedCells="1" sort="0"/>
  <mergeCells count="6">
    <mergeCell ref="J1:M1"/>
    <mergeCell ref="P1:S1"/>
    <mergeCell ref="V1:Y1"/>
    <mergeCell ref="AB1:AE1"/>
    <mergeCell ref="AH1:AK1"/>
    <mergeCell ref="AN1:AQ1"/>
  </mergeCells>
  <dataValidations count="5">
    <dataValidation errorStyle="warning" type="decimal" allowBlank="1" showErrorMessage="1" errorTitle="That's a lot of misses" error="It's unusual to miss more than 10" sqref="AO4:AO44 AC4:AC44 W4:W44 Q4:Q44 K4:K44 AI4:AI44">
      <formula1>0</formula1>
      <formula2>10</formula2>
    </dataValidation>
    <dataValidation type="whole" allowBlank="1" showErrorMessage="1" errorTitle="Must be 0 or 1" error="You either have a procedural penanty or not.&#10;Legal Values are 0 or 1." sqref="AP4:AQ44 R4:S44 AD4:AE44 L4:M44 X4:Y44 AJ4:AK44">
      <formula1>0</formula1>
      <formula2>1</formula2>
    </dataValidation>
    <dataValidation allowBlank="1" showInputMessage="1" sqref="J4:J20"/>
    <dataValidation errorStyle="warning" type="decimal" allowBlank="1" errorTitle="New Max or Min" error="Please verify your data" sqref="AB4:AB20 V4:V20 P4:P20">
      <formula1>#REF!</formula1>
      <formula2>#REF!</formula2>
    </dataValidation>
    <dataValidation errorStyle="warning" type="decimal" allowBlank="1" errorTitle="New Max or Min" error="Please verify your data" sqref="AN4:AN20 AH4:AH20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45" max="255" man="1"/>
  </rowBreaks>
  <colBreaks count="1" manualBreakCount="1">
    <brk id="33" max="2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54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8" sqref="A8"/>
    </sheetView>
  </sheetViews>
  <sheetFormatPr defaultColWidth="7.8515625" defaultRowHeight="12.75"/>
  <cols>
    <col min="1" max="1" width="30.28125" style="80" customWidth="1"/>
    <col min="2" max="2" width="4.7109375" style="80" hidden="1" customWidth="1"/>
    <col min="3" max="3" width="6.28125" style="80" hidden="1" customWidth="1"/>
    <col min="4" max="4" width="4.7109375" style="80" hidden="1" customWidth="1"/>
    <col min="5" max="5" width="6.140625" style="77" customWidth="1"/>
    <col min="6" max="6" width="9.140625" style="78" customWidth="1"/>
    <col min="7" max="8" width="6.00390625" style="78" customWidth="1"/>
    <col min="9" max="9" width="11.00390625" style="78" customWidth="1"/>
    <col min="10" max="10" width="8.140625" style="81" customWidth="1"/>
    <col min="11" max="11" width="3.7109375" style="82" customWidth="1"/>
    <col min="12" max="13" width="3.8515625" style="82" customWidth="1"/>
    <col min="14" max="14" width="9.00390625" style="79" customWidth="1"/>
    <col min="15" max="15" width="4.57421875" style="78" customWidth="1"/>
    <col min="16" max="16" width="8.8515625" style="81" customWidth="1"/>
    <col min="17" max="17" width="3.7109375" style="82" customWidth="1"/>
    <col min="18" max="18" width="4.00390625" style="82" customWidth="1"/>
    <col min="19" max="19" width="3.8515625" style="82" customWidth="1"/>
    <col min="20" max="20" width="8.8515625" style="79" customWidth="1"/>
    <col min="21" max="21" width="4.57421875" style="78" customWidth="1"/>
    <col min="22" max="22" width="8.57421875" style="81" customWidth="1"/>
    <col min="23" max="23" width="3.7109375" style="82" customWidth="1"/>
    <col min="24" max="25" width="3.8515625" style="82" customWidth="1"/>
    <col min="26" max="26" width="8.8515625" style="79" customWidth="1"/>
    <col min="27" max="27" width="4.57421875" style="78" customWidth="1"/>
    <col min="28" max="28" width="8.57421875" style="81" customWidth="1"/>
    <col min="29" max="29" width="3.7109375" style="82" customWidth="1"/>
    <col min="30" max="31" width="3.8515625" style="82" customWidth="1"/>
    <col min="32" max="32" width="8.7109375" style="79" customWidth="1"/>
    <col min="33" max="33" width="4.57421875" style="78" customWidth="1"/>
    <col min="34" max="34" width="8.421875" style="81" customWidth="1"/>
    <col min="35" max="35" width="3.7109375" style="82" customWidth="1"/>
    <col min="36" max="37" width="3.8515625" style="82" customWidth="1"/>
    <col min="38" max="38" width="9.00390625" style="79" customWidth="1"/>
    <col min="39" max="39" width="4.57421875" style="78" customWidth="1"/>
    <col min="40" max="40" width="8.57421875" style="81" customWidth="1"/>
    <col min="41" max="41" width="3.7109375" style="82" customWidth="1"/>
    <col min="42" max="43" width="3.8515625" style="82" customWidth="1"/>
    <col min="44" max="44" width="9.00390625" style="79" customWidth="1"/>
    <col min="45" max="45" width="4.57421875" style="78" customWidth="1"/>
    <col min="46" max="46" width="31.421875" style="83" customWidth="1"/>
    <col min="47" max="16384" width="7.8515625" style="83" customWidth="1"/>
  </cols>
  <sheetData>
    <row r="1" spans="1:45" s="8" customFormat="1" ht="24.75" customHeight="1" thickBot="1">
      <c r="A1" s="2" t="s">
        <v>3</v>
      </c>
      <c r="B1" s="3"/>
      <c r="C1" s="3"/>
      <c r="D1" s="3"/>
      <c r="E1" s="3"/>
      <c r="F1" s="3"/>
      <c r="G1" s="3"/>
      <c r="H1" s="4"/>
      <c r="I1" s="5"/>
      <c r="J1" s="94" t="s">
        <v>4</v>
      </c>
      <c r="K1" s="95"/>
      <c r="L1" s="95"/>
      <c r="M1" s="95"/>
      <c r="N1" s="6"/>
      <c r="O1" s="7"/>
      <c r="P1" s="94" t="s">
        <v>5</v>
      </c>
      <c r="Q1" s="95"/>
      <c r="R1" s="95"/>
      <c r="S1" s="95"/>
      <c r="T1" s="6"/>
      <c r="U1" s="7"/>
      <c r="V1" s="94" t="s">
        <v>6</v>
      </c>
      <c r="W1" s="95"/>
      <c r="X1" s="95"/>
      <c r="Y1" s="95"/>
      <c r="Z1" s="6"/>
      <c r="AA1" s="7"/>
      <c r="AB1" s="94" t="s">
        <v>7</v>
      </c>
      <c r="AC1" s="95"/>
      <c r="AD1" s="95"/>
      <c r="AE1" s="95"/>
      <c r="AF1" s="6"/>
      <c r="AG1" s="7"/>
      <c r="AH1" s="94" t="s">
        <v>8</v>
      </c>
      <c r="AI1" s="95"/>
      <c r="AJ1" s="95"/>
      <c r="AK1" s="95"/>
      <c r="AL1" s="6"/>
      <c r="AM1" s="7"/>
      <c r="AN1" s="94" t="s">
        <v>9</v>
      </c>
      <c r="AO1" s="95"/>
      <c r="AP1" s="95"/>
      <c r="AQ1" s="95"/>
      <c r="AR1" s="6"/>
      <c r="AS1" s="7"/>
    </row>
    <row r="2" spans="1:46" s="20" customFormat="1" ht="87" customHeight="1" thickBot="1">
      <c r="A2" s="9" t="s">
        <v>10</v>
      </c>
      <c r="B2" s="10" t="s">
        <v>0</v>
      </c>
      <c r="C2" s="10" t="s">
        <v>29</v>
      </c>
      <c r="D2" s="10" t="s">
        <v>28</v>
      </c>
      <c r="E2" s="11" t="s">
        <v>11</v>
      </c>
      <c r="F2" s="11" t="s">
        <v>12</v>
      </c>
      <c r="G2" s="12" t="s">
        <v>13</v>
      </c>
      <c r="H2" s="13" t="s">
        <v>14</v>
      </c>
      <c r="I2" s="14" t="s">
        <v>31</v>
      </c>
      <c r="J2" s="15" t="s">
        <v>15</v>
      </c>
      <c r="K2" s="16" t="s">
        <v>1</v>
      </c>
      <c r="L2" s="16" t="s">
        <v>16</v>
      </c>
      <c r="M2" s="16" t="s">
        <v>2</v>
      </c>
      <c r="N2" s="17" t="s">
        <v>17</v>
      </c>
      <c r="O2" s="18" t="s">
        <v>11</v>
      </c>
      <c r="P2" s="15" t="s">
        <v>15</v>
      </c>
      <c r="Q2" s="16" t="s">
        <v>1</v>
      </c>
      <c r="R2" s="16" t="s">
        <v>16</v>
      </c>
      <c r="S2" s="16" t="s">
        <v>2</v>
      </c>
      <c r="T2" s="17" t="s">
        <v>17</v>
      </c>
      <c r="U2" s="18" t="s">
        <v>11</v>
      </c>
      <c r="V2" s="15" t="s">
        <v>15</v>
      </c>
      <c r="W2" s="16" t="s">
        <v>1</v>
      </c>
      <c r="X2" s="16" t="s">
        <v>16</v>
      </c>
      <c r="Y2" s="16" t="s">
        <v>2</v>
      </c>
      <c r="Z2" s="17" t="s">
        <v>17</v>
      </c>
      <c r="AA2" s="18" t="s">
        <v>11</v>
      </c>
      <c r="AB2" s="15" t="s">
        <v>15</v>
      </c>
      <c r="AC2" s="16" t="s">
        <v>1</v>
      </c>
      <c r="AD2" s="16" t="s">
        <v>16</v>
      </c>
      <c r="AE2" s="16" t="s">
        <v>2</v>
      </c>
      <c r="AF2" s="17" t="s">
        <v>17</v>
      </c>
      <c r="AG2" s="18" t="s">
        <v>11</v>
      </c>
      <c r="AH2" s="15" t="s">
        <v>15</v>
      </c>
      <c r="AI2" s="16" t="s">
        <v>1</v>
      </c>
      <c r="AJ2" s="16" t="s">
        <v>16</v>
      </c>
      <c r="AK2" s="16" t="s">
        <v>2</v>
      </c>
      <c r="AL2" s="17" t="s">
        <v>17</v>
      </c>
      <c r="AM2" s="18" t="s">
        <v>11</v>
      </c>
      <c r="AN2" s="15" t="s">
        <v>15</v>
      </c>
      <c r="AO2" s="16" t="s">
        <v>1</v>
      </c>
      <c r="AP2" s="16" t="s">
        <v>16</v>
      </c>
      <c r="AQ2" s="16" t="s">
        <v>2</v>
      </c>
      <c r="AR2" s="17" t="s">
        <v>17</v>
      </c>
      <c r="AS2" s="18" t="s">
        <v>11</v>
      </c>
      <c r="AT2" s="19" t="s">
        <v>30</v>
      </c>
    </row>
    <row r="3" spans="1:45" s="20" customFormat="1" ht="15.75">
      <c r="A3" s="21" t="s">
        <v>18</v>
      </c>
      <c r="B3" s="22"/>
      <c r="C3" s="22"/>
      <c r="D3" s="22"/>
      <c r="E3" s="23"/>
      <c r="F3" s="23"/>
      <c r="G3" s="24"/>
      <c r="H3" s="25"/>
      <c r="I3" s="26"/>
      <c r="J3" s="27"/>
      <c r="K3" s="23"/>
      <c r="L3" s="23"/>
      <c r="M3" s="23"/>
      <c r="N3" s="28"/>
      <c r="O3" s="25"/>
      <c r="P3" s="27"/>
      <c r="Q3" s="23"/>
      <c r="R3" s="23"/>
      <c r="S3" s="23"/>
      <c r="T3" s="28"/>
      <c r="U3" s="25"/>
      <c r="V3" s="27"/>
      <c r="W3" s="23"/>
      <c r="X3" s="23"/>
      <c r="Y3" s="23"/>
      <c r="Z3" s="28"/>
      <c r="AA3" s="25"/>
      <c r="AB3" s="27"/>
      <c r="AC3" s="23"/>
      <c r="AD3" s="23"/>
      <c r="AE3" s="23"/>
      <c r="AF3" s="28"/>
      <c r="AG3" s="25"/>
      <c r="AH3" s="27"/>
      <c r="AI3" s="23"/>
      <c r="AJ3" s="23"/>
      <c r="AK3" s="23"/>
      <c r="AL3" s="28"/>
      <c r="AM3" s="25"/>
      <c r="AN3" s="27"/>
      <c r="AO3" s="23"/>
      <c r="AP3" s="23"/>
      <c r="AQ3" s="23"/>
      <c r="AR3" s="28"/>
      <c r="AS3" s="25"/>
    </row>
    <row r="4" spans="1:46" s="43" customFormat="1" ht="15.75">
      <c r="A4" s="1" t="s">
        <v>42</v>
      </c>
      <c r="B4" s="29"/>
      <c r="C4" s="30"/>
      <c r="D4" s="31"/>
      <c r="E4" s="32">
        <f aca="true" t="shared" si="0" ref="E4:E44">RANK(F4,F$3:F$45,1)</f>
        <v>9</v>
      </c>
      <c r="F4" s="33">
        <f aca="true" t="shared" si="1" ref="F4:F44">O4+U4+AA4+AG4+AM4+AS4</f>
        <v>60</v>
      </c>
      <c r="G4" s="34">
        <f aca="true" t="shared" si="2" ref="G4:G44">IF(K4=0,1,0)+IF(Q4=0,1,0)+IF(W4=0,1,0)+IF(AC4=0,1,0)+IF(AI4=0,1,0)+IF(AO4=0,1,0)</f>
        <v>2</v>
      </c>
      <c r="H4" s="35">
        <f aca="true" t="shared" si="3" ref="H4:H44">K4+Q4+W4+AC4+AI4+AO4</f>
        <v>6</v>
      </c>
      <c r="I4" s="36">
        <f aca="true" t="shared" si="4" ref="I4:I44">N4+T4+Z4+AF4+AL4+AR4</f>
        <v>238.51</v>
      </c>
      <c r="J4" s="37">
        <v>16.27</v>
      </c>
      <c r="K4" s="38">
        <v>0</v>
      </c>
      <c r="L4" s="39">
        <v>0</v>
      </c>
      <c r="M4" s="39">
        <v>0</v>
      </c>
      <c r="N4" s="40">
        <f aca="true" t="shared" si="5" ref="N4:N44">IF((OR(J4="",J4="DNF",J4="DQ",J4="DNC")),"",(J4+(5*K4)+(L4*10)-(M4*10)))</f>
        <v>16.27</v>
      </c>
      <c r="O4" s="35">
        <f aca="true" t="shared" si="6" ref="O4:O44">IF(N4="",Default_Rank_Score,RANK(N4,N$3:N$45,1))</f>
        <v>6</v>
      </c>
      <c r="P4" s="37">
        <v>38.41</v>
      </c>
      <c r="Q4" s="84">
        <v>0</v>
      </c>
      <c r="R4" s="39">
        <v>0</v>
      </c>
      <c r="S4" s="39">
        <v>0</v>
      </c>
      <c r="T4" s="41">
        <f aca="true" t="shared" si="7" ref="T4:T38">IF((OR(P4="",P4="DNF",P4="DQ",P4="DNC")),"",(P4+(5*Q4)+(R4*10)-(S4*10)))</f>
        <v>38.41</v>
      </c>
      <c r="U4" s="42">
        <f aca="true" t="shared" si="8" ref="U4:U44">IF(T4="",Default_Rank_Score,RANK(T4,T$3:T$45,1))</f>
        <v>4</v>
      </c>
      <c r="V4" s="37">
        <v>39.94</v>
      </c>
      <c r="W4" s="38">
        <v>1</v>
      </c>
      <c r="X4" s="39">
        <v>0</v>
      </c>
      <c r="Y4" s="39">
        <v>0</v>
      </c>
      <c r="Z4" s="41">
        <f aca="true" t="shared" si="9" ref="Z4:Z44">IF((OR(V4="",V4="DNF",V4="DQ",V4="DNC")),"",(V4+(5*W4)+(X4*10)-(Y4*10)))</f>
        <v>44.94</v>
      </c>
      <c r="AA4" s="42">
        <f aca="true" t="shared" si="10" ref="AA4:AA44">IF(Z4="",Default_Rank_Score,RANK(Z4,Z$3:Z$45,1))</f>
        <v>16</v>
      </c>
      <c r="AB4" s="37">
        <v>32.79</v>
      </c>
      <c r="AC4" s="38">
        <v>1</v>
      </c>
      <c r="AD4" s="39">
        <v>0</v>
      </c>
      <c r="AE4" s="39">
        <v>0</v>
      </c>
      <c r="AF4" s="41">
        <f aca="true" t="shared" si="11" ref="AF4:AF44">IF((OR(AB4="",AB4="DNF",AB4="DQ",AB4="DNC")),"",(AB4+(5*AC4)+(AD4*10)-(AE4*10)))</f>
        <v>37.79</v>
      </c>
      <c r="AG4" s="42">
        <f aca="true" t="shared" si="12" ref="AG4:AG44">IF(AF4="",Default_Rank_Score,RANK(AF4,AF$3:AF$45,1))</f>
        <v>9</v>
      </c>
      <c r="AH4" s="37">
        <v>40.4</v>
      </c>
      <c r="AI4" s="38">
        <v>3</v>
      </c>
      <c r="AJ4" s="39">
        <v>0</v>
      </c>
      <c r="AK4" s="39">
        <v>0</v>
      </c>
      <c r="AL4" s="41">
        <f aca="true" t="shared" si="13" ref="AL4:AL44">IF((OR(AH4="",AH4="DNF",AH4="DQ",AH4="DNC")),"",(AH4+(5*AI4)+(AJ4*10)-(AK4*10)))</f>
        <v>55.4</v>
      </c>
      <c r="AM4" s="88">
        <f aca="true" t="shared" si="14" ref="AM4:AM44">IF(AL4="",Default_Rank_Score,RANK(AL4,AL$3:AL$45,1))</f>
        <v>16</v>
      </c>
      <c r="AN4" s="37">
        <v>40.7</v>
      </c>
      <c r="AO4" s="38">
        <v>1</v>
      </c>
      <c r="AP4" s="39">
        <v>0</v>
      </c>
      <c r="AQ4" s="39">
        <v>0</v>
      </c>
      <c r="AR4" s="41">
        <f>IF((OR(AN4="",AN4="DNF",AN4="DQ",AN4="DNC")),"",(AN4+(5*AO4)+(AP4*10)-(AQ4*10)))</f>
        <v>45.7</v>
      </c>
      <c r="AS4" s="42">
        <f aca="true" t="shared" si="15" ref="AS4:AS44">IF(AR4="",Default_Rank_Score,RANK(AR4,AR$3:AR$45,1))</f>
        <v>9</v>
      </c>
      <c r="AT4" s="43" t="s">
        <v>43</v>
      </c>
    </row>
    <row r="5" spans="1:46" s="43" customFormat="1" ht="15.75">
      <c r="A5" s="1" t="s">
        <v>83</v>
      </c>
      <c r="B5" s="29"/>
      <c r="C5" s="30"/>
      <c r="D5" s="31"/>
      <c r="E5" s="32">
        <f t="shared" si="0"/>
        <v>23</v>
      </c>
      <c r="F5" s="33">
        <f t="shared" si="1"/>
        <v>136</v>
      </c>
      <c r="G5" s="34">
        <f t="shared" si="2"/>
        <v>5</v>
      </c>
      <c r="H5" s="35">
        <f t="shared" si="3"/>
        <v>1</v>
      </c>
      <c r="I5" s="36">
        <f t="shared" si="4"/>
        <v>318.32</v>
      </c>
      <c r="J5" s="37">
        <v>29.22</v>
      </c>
      <c r="K5" s="38">
        <v>0</v>
      </c>
      <c r="L5" s="39">
        <v>0</v>
      </c>
      <c r="M5" s="39">
        <v>0</v>
      </c>
      <c r="N5" s="40">
        <f t="shared" si="5"/>
        <v>29.22</v>
      </c>
      <c r="O5" s="35">
        <f t="shared" si="6"/>
        <v>29</v>
      </c>
      <c r="P5" s="37">
        <v>53.04</v>
      </c>
      <c r="Q5" s="38">
        <v>1</v>
      </c>
      <c r="R5" s="39">
        <v>0</v>
      </c>
      <c r="S5" s="39">
        <v>0</v>
      </c>
      <c r="T5" s="41">
        <f t="shared" si="7"/>
        <v>58.04</v>
      </c>
      <c r="U5" s="42">
        <f t="shared" si="8"/>
        <v>21</v>
      </c>
      <c r="V5" s="37">
        <v>53.58</v>
      </c>
      <c r="W5" s="38">
        <v>0</v>
      </c>
      <c r="X5" s="39">
        <v>0</v>
      </c>
      <c r="Y5" s="39">
        <v>0</v>
      </c>
      <c r="Z5" s="41">
        <f t="shared" si="9"/>
        <v>53.58</v>
      </c>
      <c r="AA5" s="42">
        <f t="shared" si="10"/>
        <v>21</v>
      </c>
      <c r="AB5" s="37">
        <v>51.75</v>
      </c>
      <c r="AC5" s="38">
        <v>0</v>
      </c>
      <c r="AD5" s="39">
        <v>0</v>
      </c>
      <c r="AE5" s="39">
        <v>0</v>
      </c>
      <c r="AF5" s="41">
        <f t="shared" si="11"/>
        <v>51.75</v>
      </c>
      <c r="AG5" s="42">
        <f t="shared" si="12"/>
        <v>25</v>
      </c>
      <c r="AH5" s="37">
        <v>54.12</v>
      </c>
      <c r="AI5" s="38">
        <v>0</v>
      </c>
      <c r="AJ5" s="39">
        <v>0</v>
      </c>
      <c r="AK5" s="39">
        <v>0</v>
      </c>
      <c r="AL5" s="41">
        <f t="shared" si="13"/>
        <v>54.12</v>
      </c>
      <c r="AM5" s="42">
        <f t="shared" si="14"/>
        <v>15</v>
      </c>
      <c r="AN5" s="37">
        <v>71.61</v>
      </c>
      <c r="AO5" s="38">
        <v>0</v>
      </c>
      <c r="AP5" s="39">
        <v>0</v>
      </c>
      <c r="AQ5" s="39">
        <v>0</v>
      </c>
      <c r="AR5" s="41">
        <f>IF((OR(AN5="",AN5="DNF",AN5="DQ",AN5="DNC")),"",(AN5+(5*AO5)+(AP5*10)-(AQ5*10)))</f>
        <v>71.61</v>
      </c>
      <c r="AS5" s="42">
        <f t="shared" si="15"/>
        <v>25</v>
      </c>
      <c r="AT5" s="43" t="s">
        <v>43</v>
      </c>
    </row>
    <row r="6" spans="1:46" s="43" customFormat="1" ht="15.75">
      <c r="A6" s="1" t="s">
        <v>69</v>
      </c>
      <c r="B6" s="29"/>
      <c r="C6" s="30"/>
      <c r="D6" s="31"/>
      <c r="E6" s="32">
        <f t="shared" si="0"/>
        <v>40</v>
      </c>
      <c r="F6" s="33">
        <f t="shared" si="1"/>
        <v>236</v>
      </c>
      <c r="G6" s="34">
        <f t="shared" si="2"/>
        <v>4</v>
      </c>
      <c r="H6" s="35">
        <f t="shared" si="3"/>
        <v>3</v>
      </c>
      <c r="I6" s="36">
        <f t="shared" si="4"/>
        <v>770.86</v>
      </c>
      <c r="J6" s="37">
        <v>55.51</v>
      </c>
      <c r="K6" s="38">
        <v>0</v>
      </c>
      <c r="L6" s="39">
        <v>0</v>
      </c>
      <c r="M6" s="39">
        <v>0</v>
      </c>
      <c r="N6" s="40">
        <f t="shared" si="5"/>
        <v>55.51</v>
      </c>
      <c r="O6" s="35">
        <f t="shared" si="6"/>
        <v>40</v>
      </c>
      <c r="P6" s="37">
        <v>141.89</v>
      </c>
      <c r="Q6" s="38">
        <v>0</v>
      </c>
      <c r="R6" s="39">
        <v>0</v>
      </c>
      <c r="S6" s="39">
        <v>0</v>
      </c>
      <c r="T6" s="41">
        <f t="shared" si="7"/>
        <v>141.89</v>
      </c>
      <c r="U6" s="42">
        <f t="shared" si="8"/>
        <v>38</v>
      </c>
      <c r="V6" s="37">
        <v>140.21</v>
      </c>
      <c r="W6" s="38">
        <v>0</v>
      </c>
      <c r="X6" s="39">
        <v>0</v>
      </c>
      <c r="Y6" s="39">
        <v>0</v>
      </c>
      <c r="Z6" s="41">
        <f t="shared" si="9"/>
        <v>140.21</v>
      </c>
      <c r="AA6" s="42">
        <f t="shared" si="10"/>
        <v>40</v>
      </c>
      <c r="AB6" s="37">
        <v>100.46</v>
      </c>
      <c r="AC6" s="38">
        <v>1</v>
      </c>
      <c r="AD6" s="39">
        <v>0</v>
      </c>
      <c r="AE6" s="39">
        <v>0</v>
      </c>
      <c r="AF6" s="41">
        <f t="shared" si="11"/>
        <v>105.46</v>
      </c>
      <c r="AG6" s="42">
        <f t="shared" si="12"/>
        <v>39</v>
      </c>
      <c r="AH6" s="37">
        <v>164.31</v>
      </c>
      <c r="AI6" s="38">
        <v>2</v>
      </c>
      <c r="AJ6" s="39">
        <v>0</v>
      </c>
      <c r="AK6" s="39">
        <v>0</v>
      </c>
      <c r="AL6" s="41">
        <f t="shared" si="13"/>
        <v>174.31</v>
      </c>
      <c r="AM6" s="42">
        <f t="shared" si="14"/>
        <v>41</v>
      </c>
      <c r="AN6" s="37">
        <v>153.48</v>
      </c>
      <c r="AO6" s="38">
        <v>0</v>
      </c>
      <c r="AP6" s="39">
        <v>0</v>
      </c>
      <c r="AQ6" s="39">
        <v>0</v>
      </c>
      <c r="AR6" s="41">
        <f>IF((OR(AN6="",AN6="DNF",AN6="DQ",AN6="DNC")),"",(AN6+(5*AO6)+(AP6*10)-(AQ6*10)))</f>
        <v>153.48</v>
      </c>
      <c r="AS6" s="42">
        <f t="shared" si="15"/>
        <v>38</v>
      </c>
      <c r="AT6" s="43" t="s">
        <v>70</v>
      </c>
    </row>
    <row r="7" spans="1:46" s="43" customFormat="1" ht="15.75">
      <c r="A7" s="1" t="s">
        <v>32</v>
      </c>
      <c r="B7" s="29"/>
      <c r="C7" s="30"/>
      <c r="D7" s="31"/>
      <c r="E7" s="32">
        <f t="shared" si="0"/>
        <v>37</v>
      </c>
      <c r="F7" s="33">
        <f t="shared" si="1"/>
        <v>214</v>
      </c>
      <c r="G7" s="34">
        <f t="shared" si="2"/>
        <v>6</v>
      </c>
      <c r="H7" s="35">
        <f t="shared" si="3"/>
        <v>0</v>
      </c>
      <c r="I7" s="36">
        <f t="shared" si="4"/>
        <v>603.13</v>
      </c>
      <c r="J7" s="37">
        <v>39.64</v>
      </c>
      <c r="K7" s="38">
        <v>0</v>
      </c>
      <c r="L7" s="39">
        <v>0</v>
      </c>
      <c r="M7" s="39">
        <v>0</v>
      </c>
      <c r="N7" s="40">
        <f t="shared" si="5"/>
        <v>39.64</v>
      </c>
      <c r="O7" s="35">
        <f t="shared" si="6"/>
        <v>37</v>
      </c>
      <c r="P7" s="37">
        <v>125.78</v>
      </c>
      <c r="Q7" s="38">
        <v>0</v>
      </c>
      <c r="R7" s="39">
        <v>0</v>
      </c>
      <c r="S7" s="39">
        <v>0</v>
      </c>
      <c r="T7" s="41">
        <f t="shared" si="7"/>
        <v>125.78</v>
      </c>
      <c r="U7" s="42">
        <f t="shared" si="8"/>
        <v>35</v>
      </c>
      <c r="V7" s="37">
        <v>81.71</v>
      </c>
      <c r="W7" s="38">
        <v>0</v>
      </c>
      <c r="X7" s="39">
        <v>0</v>
      </c>
      <c r="Y7" s="39">
        <v>0</v>
      </c>
      <c r="Z7" s="41">
        <f t="shared" si="9"/>
        <v>81.71</v>
      </c>
      <c r="AA7" s="42">
        <f t="shared" si="10"/>
        <v>32</v>
      </c>
      <c r="AB7" s="37">
        <v>75.77</v>
      </c>
      <c r="AC7" s="38">
        <v>0</v>
      </c>
      <c r="AD7" s="39">
        <v>0</v>
      </c>
      <c r="AE7" s="39">
        <v>0</v>
      </c>
      <c r="AF7" s="41">
        <f t="shared" si="11"/>
        <v>75.77</v>
      </c>
      <c r="AG7" s="42">
        <f t="shared" si="12"/>
        <v>35</v>
      </c>
      <c r="AH7" s="37">
        <v>101.07</v>
      </c>
      <c r="AI7" s="38">
        <v>0</v>
      </c>
      <c r="AJ7" s="39">
        <v>1</v>
      </c>
      <c r="AK7" s="39">
        <v>0</v>
      </c>
      <c r="AL7" s="41">
        <f t="shared" si="13"/>
        <v>111.07</v>
      </c>
      <c r="AM7" s="89">
        <f t="shared" si="14"/>
        <v>35</v>
      </c>
      <c r="AN7" s="37">
        <v>164.16</v>
      </c>
      <c r="AO7" s="38">
        <v>0</v>
      </c>
      <c r="AP7" s="39">
        <v>1</v>
      </c>
      <c r="AQ7" s="85">
        <v>1</v>
      </c>
      <c r="AR7" s="41">
        <f>IF((OR(AN7="",AN7="DNF",AN7="DQ",AN7="DNC")),"",(AN7+(5*AO7)+(AP7*10)-(AQ7*5)))</f>
        <v>169.16</v>
      </c>
      <c r="AS7" s="42">
        <f t="shared" si="15"/>
        <v>40</v>
      </c>
      <c r="AT7" s="43" t="s">
        <v>33</v>
      </c>
    </row>
    <row r="8" spans="1:46" s="43" customFormat="1" ht="15.75">
      <c r="A8" s="1" t="s">
        <v>38</v>
      </c>
      <c r="B8" s="29"/>
      <c r="C8" s="30"/>
      <c r="D8" s="31"/>
      <c r="E8" s="32">
        <f t="shared" si="0"/>
        <v>7</v>
      </c>
      <c r="F8" s="33">
        <f t="shared" si="1"/>
        <v>54</v>
      </c>
      <c r="G8" s="34">
        <f t="shared" si="2"/>
        <v>4</v>
      </c>
      <c r="H8" s="35">
        <f t="shared" si="3"/>
        <v>3</v>
      </c>
      <c r="I8" s="36">
        <f t="shared" si="4"/>
        <v>230.14999999999998</v>
      </c>
      <c r="J8" s="37">
        <v>19.83</v>
      </c>
      <c r="K8" s="38">
        <v>0</v>
      </c>
      <c r="L8" s="39">
        <v>0</v>
      </c>
      <c r="M8" s="39">
        <v>0</v>
      </c>
      <c r="N8" s="40">
        <f t="shared" si="5"/>
        <v>19.83</v>
      </c>
      <c r="O8" s="35">
        <f t="shared" si="6"/>
        <v>11</v>
      </c>
      <c r="P8" s="37">
        <v>37.91</v>
      </c>
      <c r="Q8" s="38">
        <v>0</v>
      </c>
      <c r="R8" s="39">
        <v>0</v>
      </c>
      <c r="S8" s="39">
        <v>0</v>
      </c>
      <c r="T8" s="41">
        <f t="shared" si="7"/>
        <v>37.91</v>
      </c>
      <c r="U8" s="42">
        <f t="shared" si="8"/>
        <v>3</v>
      </c>
      <c r="V8" s="37">
        <v>39.73</v>
      </c>
      <c r="W8" s="84">
        <v>0</v>
      </c>
      <c r="X8" s="39">
        <v>0</v>
      </c>
      <c r="Y8" s="39">
        <v>0</v>
      </c>
      <c r="Z8" s="41">
        <f t="shared" si="9"/>
        <v>39.73</v>
      </c>
      <c r="AA8" s="42">
        <f t="shared" si="10"/>
        <v>9</v>
      </c>
      <c r="AB8" s="37">
        <v>35.86</v>
      </c>
      <c r="AC8" s="38">
        <v>1</v>
      </c>
      <c r="AD8" s="39">
        <v>0</v>
      </c>
      <c r="AE8" s="39">
        <v>0</v>
      </c>
      <c r="AF8" s="41">
        <f t="shared" si="11"/>
        <v>40.86</v>
      </c>
      <c r="AG8" s="42">
        <f t="shared" si="12"/>
        <v>14</v>
      </c>
      <c r="AH8" s="37">
        <v>42.65</v>
      </c>
      <c r="AI8" s="38">
        <v>2</v>
      </c>
      <c r="AJ8" s="39">
        <v>0</v>
      </c>
      <c r="AK8" s="39">
        <v>0</v>
      </c>
      <c r="AL8" s="41">
        <f t="shared" si="13"/>
        <v>52.65</v>
      </c>
      <c r="AM8" s="42">
        <f t="shared" si="14"/>
        <v>13</v>
      </c>
      <c r="AN8" s="37">
        <v>39.17</v>
      </c>
      <c r="AO8" s="38">
        <v>0</v>
      </c>
      <c r="AP8" s="39">
        <v>0</v>
      </c>
      <c r="AQ8" s="39">
        <v>0</v>
      </c>
      <c r="AR8" s="41">
        <f aca="true" t="shared" si="16" ref="AR8:AR44">IF((OR(AN8="",AN8="DNF",AN8="DQ",AN8="DNC")),"",(AN8+(5*AO8)+(AP8*10)-(AQ8*10)))</f>
        <v>39.17</v>
      </c>
      <c r="AS8" s="42">
        <f t="shared" si="15"/>
        <v>4</v>
      </c>
      <c r="AT8" s="43" t="s">
        <v>39</v>
      </c>
    </row>
    <row r="9" spans="1:46" s="43" customFormat="1" ht="15.75">
      <c r="A9" s="1" t="s">
        <v>81</v>
      </c>
      <c r="B9" s="29"/>
      <c r="C9" s="30"/>
      <c r="D9" s="31"/>
      <c r="E9" s="32">
        <f t="shared" si="0"/>
        <v>8</v>
      </c>
      <c r="F9" s="33">
        <f t="shared" si="1"/>
        <v>59</v>
      </c>
      <c r="G9" s="34">
        <f t="shared" si="2"/>
        <v>4</v>
      </c>
      <c r="H9" s="35">
        <f t="shared" si="3"/>
        <v>3</v>
      </c>
      <c r="I9" s="36">
        <f t="shared" si="4"/>
        <v>239.8</v>
      </c>
      <c r="J9" s="37">
        <v>16.15</v>
      </c>
      <c r="K9" s="38">
        <v>0</v>
      </c>
      <c r="L9" s="39">
        <v>0</v>
      </c>
      <c r="M9" s="39">
        <v>0</v>
      </c>
      <c r="N9" s="40">
        <f t="shared" si="5"/>
        <v>16.15</v>
      </c>
      <c r="O9" s="35">
        <f t="shared" si="6"/>
        <v>5</v>
      </c>
      <c r="P9" s="37">
        <v>54.54</v>
      </c>
      <c r="Q9" s="84">
        <v>0</v>
      </c>
      <c r="R9" s="39">
        <v>0</v>
      </c>
      <c r="S9" s="39">
        <v>0</v>
      </c>
      <c r="T9" s="41">
        <f t="shared" si="7"/>
        <v>54.54</v>
      </c>
      <c r="U9" s="42">
        <f t="shared" si="8"/>
        <v>14</v>
      </c>
      <c r="V9" s="37">
        <v>29.45</v>
      </c>
      <c r="W9" s="38">
        <v>0</v>
      </c>
      <c r="X9" s="39">
        <v>0</v>
      </c>
      <c r="Y9" s="39">
        <v>0</v>
      </c>
      <c r="Z9" s="41">
        <f t="shared" si="9"/>
        <v>29.45</v>
      </c>
      <c r="AA9" s="42">
        <f t="shared" si="10"/>
        <v>2</v>
      </c>
      <c r="AB9" s="37">
        <v>39.52</v>
      </c>
      <c r="AC9" s="38">
        <v>0</v>
      </c>
      <c r="AD9" s="39">
        <v>0</v>
      </c>
      <c r="AE9" s="39">
        <v>0</v>
      </c>
      <c r="AF9" s="41">
        <f t="shared" si="11"/>
        <v>39.52</v>
      </c>
      <c r="AG9" s="42">
        <f t="shared" si="12"/>
        <v>13</v>
      </c>
      <c r="AH9" s="37">
        <v>29.12</v>
      </c>
      <c r="AI9" s="38">
        <v>1</v>
      </c>
      <c r="AJ9" s="39">
        <v>0</v>
      </c>
      <c r="AK9" s="39">
        <v>0</v>
      </c>
      <c r="AL9" s="41">
        <f t="shared" si="13"/>
        <v>34.120000000000005</v>
      </c>
      <c r="AM9" s="42">
        <f t="shared" si="14"/>
        <v>4</v>
      </c>
      <c r="AN9" s="37">
        <v>46.02</v>
      </c>
      <c r="AO9" s="38">
        <v>2</v>
      </c>
      <c r="AP9" s="39">
        <v>1</v>
      </c>
      <c r="AQ9" s="39">
        <v>0</v>
      </c>
      <c r="AR9" s="41">
        <f t="shared" si="16"/>
        <v>66.02000000000001</v>
      </c>
      <c r="AS9" s="42">
        <f t="shared" si="15"/>
        <v>21</v>
      </c>
      <c r="AT9" s="43" t="s">
        <v>39</v>
      </c>
    </row>
    <row r="10" spans="1:46" s="43" customFormat="1" ht="15.75">
      <c r="A10" s="1" t="s">
        <v>78</v>
      </c>
      <c r="B10" s="29"/>
      <c r="C10" s="30"/>
      <c r="D10" s="31"/>
      <c r="E10" s="32">
        <f t="shared" si="0"/>
        <v>24</v>
      </c>
      <c r="F10" s="33">
        <f t="shared" si="1"/>
        <v>137</v>
      </c>
      <c r="G10" s="34">
        <f t="shared" si="2"/>
        <v>2</v>
      </c>
      <c r="H10" s="35">
        <f t="shared" si="3"/>
        <v>13</v>
      </c>
      <c r="I10" s="36">
        <f t="shared" si="4"/>
        <v>348.48</v>
      </c>
      <c r="J10" s="37">
        <v>20.2</v>
      </c>
      <c r="K10" s="38">
        <v>0</v>
      </c>
      <c r="L10" s="39">
        <v>0</v>
      </c>
      <c r="M10" s="39">
        <v>0</v>
      </c>
      <c r="N10" s="40">
        <f t="shared" si="5"/>
        <v>20.2</v>
      </c>
      <c r="O10" s="35">
        <f t="shared" si="6"/>
        <v>12</v>
      </c>
      <c r="P10" s="37">
        <v>56.27</v>
      </c>
      <c r="Q10" s="38">
        <v>4</v>
      </c>
      <c r="R10" s="39">
        <v>0</v>
      </c>
      <c r="S10" s="39">
        <v>0</v>
      </c>
      <c r="T10" s="41">
        <f t="shared" si="7"/>
        <v>76.27000000000001</v>
      </c>
      <c r="U10" s="42">
        <f t="shared" si="8"/>
        <v>28</v>
      </c>
      <c r="V10" s="37">
        <v>40.97</v>
      </c>
      <c r="W10" s="84">
        <v>0</v>
      </c>
      <c r="X10" s="39">
        <v>0</v>
      </c>
      <c r="Y10" s="39">
        <v>0</v>
      </c>
      <c r="Z10" s="41">
        <f t="shared" si="9"/>
        <v>40.97</v>
      </c>
      <c r="AA10" s="42">
        <f t="shared" si="10"/>
        <v>11</v>
      </c>
      <c r="AB10" s="37">
        <v>41.3</v>
      </c>
      <c r="AC10" s="38">
        <v>2</v>
      </c>
      <c r="AD10" s="39">
        <v>0</v>
      </c>
      <c r="AE10" s="39">
        <v>0</v>
      </c>
      <c r="AF10" s="41">
        <f t="shared" si="11"/>
        <v>51.3</v>
      </c>
      <c r="AG10" s="42">
        <f t="shared" si="12"/>
        <v>24</v>
      </c>
      <c r="AH10" s="37">
        <v>51.49</v>
      </c>
      <c r="AI10" s="38">
        <v>3</v>
      </c>
      <c r="AJ10" s="39">
        <v>1</v>
      </c>
      <c r="AK10" s="39">
        <v>0</v>
      </c>
      <c r="AL10" s="41">
        <f t="shared" si="13"/>
        <v>76.49000000000001</v>
      </c>
      <c r="AM10" s="42">
        <f t="shared" si="14"/>
        <v>31</v>
      </c>
      <c r="AN10" s="37">
        <v>53.25</v>
      </c>
      <c r="AO10" s="38">
        <v>4</v>
      </c>
      <c r="AP10" s="39">
        <v>1</v>
      </c>
      <c r="AQ10" s="39">
        <v>0</v>
      </c>
      <c r="AR10" s="41">
        <f t="shared" si="16"/>
        <v>83.25</v>
      </c>
      <c r="AS10" s="42">
        <f t="shared" si="15"/>
        <v>31</v>
      </c>
      <c r="AT10" s="43" t="s">
        <v>39</v>
      </c>
    </row>
    <row r="11" spans="1:46" s="43" customFormat="1" ht="15.75">
      <c r="A11" s="1" t="s">
        <v>88</v>
      </c>
      <c r="B11" s="29"/>
      <c r="C11" s="30"/>
      <c r="D11" s="31"/>
      <c r="E11" s="32">
        <f t="shared" si="0"/>
        <v>5</v>
      </c>
      <c r="F11" s="33">
        <f t="shared" si="1"/>
        <v>51</v>
      </c>
      <c r="G11" s="34">
        <f t="shared" si="2"/>
        <v>3</v>
      </c>
      <c r="H11" s="35">
        <f t="shared" si="3"/>
        <v>5</v>
      </c>
      <c r="I11" s="36">
        <f t="shared" si="4"/>
        <v>221.86</v>
      </c>
      <c r="J11" s="37">
        <v>13.93</v>
      </c>
      <c r="K11" s="38">
        <v>0</v>
      </c>
      <c r="L11" s="39">
        <v>0</v>
      </c>
      <c r="M11" s="39">
        <v>0</v>
      </c>
      <c r="N11" s="40">
        <f t="shared" si="5"/>
        <v>13.93</v>
      </c>
      <c r="O11" s="35">
        <f t="shared" si="6"/>
        <v>2</v>
      </c>
      <c r="P11" s="37">
        <v>56.69</v>
      </c>
      <c r="Q11" s="38">
        <v>0</v>
      </c>
      <c r="R11" s="39">
        <v>0</v>
      </c>
      <c r="S11" s="39">
        <v>0</v>
      </c>
      <c r="T11" s="41">
        <f t="shared" si="7"/>
        <v>56.69</v>
      </c>
      <c r="U11" s="42">
        <f t="shared" si="8"/>
        <v>18</v>
      </c>
      <c r="V11" s="37">
        <v>31.91</v>
      </c>
      <c r="W11" s="38">
        <v>2</v>
      </c>
      <c r="X11" s="39">
        <v>0</v>
      </c>
      <c r="Y11" s="39">
        <v>0</v>
      </c>
      <c r="Z11" s="41">
        <f t="shared" si="9"/>
        <v>41.91</v>
      </c>
      <c r="AA11" s="42">
        <f t="shared" si="10"/>
        <v>13</v>
      </c>
      <c r="AB11" s="37">
        <v>24.39</v>
      </c>
      <c r="AC11" s="38">
        <v>2</v>
      </c>
      <c r="AD11" s="39">
        <v>0</v>
      </c>
      <c r="AE11" s="39">
        <v>0</v>
      </c>
      <c r="AF11" s="41">
        <f t="shared" si="11"/>
        <v>34.39</v>
      </c>
      <c r="AG11" s="42">
        <f t="shared" si="12"/>
        <v>7</v>
      </c>
      <c r="AH11" s="37">
        <v>34.41</v>
      </c>
      <c r="AI11" s="84">
        <v>0</v>
      </c>
      <c r="AJ11" s="39">
        <v>0</v>
      </c>
      <c r="AK11" s="39">
        <v>0</v>
      </c>
      <c r="AL11" s="41">
        <f t="shared" si="13"/>
        <v>34.41</v>
      </c>
      <c r="AM11" s="42">
        <f t="shared" si="14"/>
        <v>5</v>
      </c>
      <c r="AN11" s="37">
        <v>35.53</v>
      </c>
      <c r="AO11" s="38">
        <v>1</v>
      </c>
      <c r="AP11" s="39">
        <v>0</v>
      </c>
      <c r="AQ11" s="39">
        <v>0</v>
      </c>
      <c r="AR11" s="41">
        <f t="shared" si="16"/>
        <v>40.53</v>
      </c>
      <c r="AS11" s="42">
        <f t="shared" si="15"/>
        <v>6</v>
      </c>
      <c r="AT11" s="43" t="s">
        <v>37</v>
      </c>
    </row>
    <row r="12" spans="1:46" s="43" customFormat="1" ht="15.75">
      <c r="A12" s="1" t="s">
        <v>36</v>
      </c>
      <c r="B12" s="29"/>
      <c r="C12" s="30"/>
      <c r="D12" s="31"/>
      <c r="E12" s="32">
        <f t="shared" si="0"/>
        <v>20</v>
      </c>
      <c r="F12" s="33">
        <f t="shared" si="1"/>
        <v>125</v>
      </c>
      <c r="G12" s="34">
        <f t="shared" si="2"/>
        <v>2</v>
      </c>
      <c r="H12" s="35">
        <f t="shared" si="3"/>
        <v>8</v>
      </c>
      <c r="I12" s="36">
        <f t="shared" si="4"/>
        <v>330.90999999999997</v>
      </c>
      <c r="J12" s="37">
        <v>19.58</v>
      </c>
      <c r="K12" s="38">
        <v>0</v>
      </c>
      <c r="L12" s="39">
        <v>0</v>
      </c>
      <c r="M12" s="39">
        <v>0</v>
      </c>
      <c r="N12" s="40">
        <f t="shared" si="5"/>
        <v>19.58</v>
      </c>
      <c r="O12" s="35">
        <f t="shared" si="6"/>
        <v>10</v>
      </c>
      <c r="P12" s="37">
        <v>47.31</v>
      </c>
      <c r="Q12" s="38">
        <v>2</v>
      </c>
      <c r="R12" s="39">
        <v>0</v>
      </c>
      <c r="S12" s="39">
        <v>0</v>
      </c>
      <c r="T12" s="41">
        <f t="shared" si="7"/>
        <v>57.31</v>
      </c>
      <c r="U12" s="42">
        <f t="shared" si="8"/>
        <v>20</v>
      </c>
      <c r="V12" s="37">
        <v>69.44</v>
      </c>
      <c r="W12" s="38">
        <v>2</v>
      </c>
      <c r="X12" s="39">
        <v>0</v>
      </c>
      <c r="Y12" s="39">
        <v>0</v>
      </c>
      <c r="Z12" s="41">
        <f t="shared" si="9"/>
        <v>79.44</v>
      </c>
      <c r="AA12" s="42">
        <f t="shared" si="10"/>
        <v>31</v>
      </c>
      <c r="AB12" s="37">
        <v>47.49</v>
      </c>
      <c r="AC12" s="38">
        <v>3</v>
      </c>
      <c r="AD12" s="39">
        <v>0</v>
      </c>
      <c r="AE12" s="39">
        <v>0</v>
      </c>
      <c r="AF12" s="41">
        <f t="shared" si="11"/>
        <v>62.49</v>
      </c>
      <c r="AG12" s="42">
        <f t="shared" si="12"/>
        <v>32</v>
      </c>
      <c r="AH12" s="37">
        <v>58.33</v>
      </c>
      <c r="AI12" s="38">
        <v>1</v>
      </c>
      <c r="AJ12" s="39">
        <v>0</v>
      </c>
      <c r="AK12" s="39">
        <v>0</v>
      </c>
      <c r="AL12" s="41">
        <f t="shared" si="13"/>
        <v>63.33</v>
      </c>
      <c r="AM12" s="42">
        <f t="shared" si="14"/>
        <v>21</v>
      </c>
      <c r="AN12" s="37">
        <v>48.76</v>
      </c>
      <c r="AO12" s="38">
        <v>0</v>
      </c>
      <c r="AP12" s="39">
        <v>0</v>
      </c>
      <c r="AQ12" s="39">
        <v>0</v>
      </c>
      <c r="AR12" s="41">
        <f t="shared" si="16"/>
        <v>48.76</v>
      </c>
      <c r="AS12" s="42">
        <f t="shared" si="15"/>
        <v>11</v>
      </c>
      <c r="AT12" s="43" t="s">
        <v>37</v>
      </c>
    </row>
    <row r="13" spans="1:46" s="43" customFormat="1" ht="15.75">
      <c r="A13" s="1" t="s">
        <v>44</v>
      </c>
      <c r="B13" s="29"/>
      <c r="C13" s="30"/>
      <c r="D13" s="31"/>
      <c r="E13" s="32">
        <f t="shared" si="0"/>
        <v>27</v>
      </c>
      <c r="F13" s="33">
        <f t="shared" si="1"/>
        <v>153</v>
      </c>
      <c r="G13" s="34">
        <f t="shared" si="2"/>
        <v>3</v>
      </c>
      <c r="H13" s="35">
        <f t="shared" si="3"/>
        <v>5</v>
      </c>
      <c r="I13" s="36">
        <f t="shared" si="4"/>
        <v>379.18</v>
      </c>
      <c r="J13" s="37">
        <v>21.59</v>
      </c>
      <c r="K13" s="38">
        <v>0</v>
      </c>
      <c r="L13" s="39">
        <v>0</v>
      </c>
      <c r="M13" s="39">
        <v>0</v>
      </c>
      <c r="N13" s="40">
        <f t="shared" si="5"/>
        <v>21.59</v>
      </c>
      <c r="O13" s="35">
        <f t="shared" si="6"/>
        <v>14</v>
      </c>
      <c r="P13" s="37">
        <v>75.21</v>
      </c>
      <c r="Q13" s="38">
        <v>3</v>
      </c>
      <c r="R13" s="39">
        <v>0</v>
      </c>
      <c r="S13" s="39">
        <v>0</v>
      </c>
      <c r="T13" s="41">
        <f t="shared" si="7"/>
        <v>90.21</v>
      </c>
      <c r="U13" s="42">
        <f t="shared" si="8"/>
        <v>32</v>
      </c>
      <c r="V13" s="37">
        <v>66.31</v>
      </c>
      <c r="W13" s="84">
        <v>0</v>
      </c>
      <c r="X13" s="39">
        <v>0</v>
      </c>
      <c r="Y13" s="39">
        <v>0</v>
      </c>
      <c r="Z13" s="41">
        <f t="shared" si="9"/>
        <v>66.31</v>
      </c>
      <c r="AA13" s="42">
        <f t="shared" si="10"/>
        <v>27</v>
      </c>
      <c r="AB13" s="37">
        <v>49.16</v>
      </c>
      <c r="AC13" s="38">
        <v>1</v>
      </c>
      <c r="AD13" s="39">
        <v>0</v>
      </c>
      <c r="AE13" s="39">
        <v>0</v>
      </c>
      <c r="AF13" s="41">
        <f t="shared" si="11"/>
        <v>54.16</v>
      </c>
      <c r="AG13" s="42">
        <f t="shared" si="12"/>
        <v>27</v>
      </c>
      <c r="AH13" s="37">
        <v>60.86</v>
      </c>
      <c r="AI13" s="38">
        <v>1</v>
      </c>
      <c r="AJ13" s="39">
        <v>0</v>
      </c>
      <c r="AK13" s="39">
        <v>0</v>
      </c>
      <c r="AL13" s="41">
        <f t="shared" si="13"/>
        <v>65.86</v>
      </c>
      <c r="AM13" s="42">
        <f t="shared" si="14"/>
        <v>23</v>
      </c>
      <c r="AN13" s="37">
        <v>71.05</v>
      </c>
      <c r="AO13" s="38">
        <v>0</v>
      </c>
      <c r="AP13" s="39">
        <v>1</v>
      </c>
      <c r="AQ13" s="39">
        <v>0</v>
      </c>
      <c r="AR13" s="41">
        <f t="shared" si="16"/>
        <v>81.05</v>
      </c>
      <c r="AS13" s="42">
        <f t="shared" si="15"/>
        <v>30</v>
      </c>
      <c r="AT13" s="43" t="s">
        <v>37</v>
      </c>
    </row>
    <row r="14" spans="1:46" s="43" customFormat="1" ht="15.75">
      <c r="A14" s="44" t="s">
        <v>87</v>
      </c>
      <c r="B14" s="29"/>
      <c r="C14" s="30"/>
      <c r="D14" s="31"/>
      <c r="E14" s="32">
        <f t="shared" si="0"/>
        <v>33</v>
      </c>
      <c r="F14" s="33">
        <f t="shared" si="1"/>
        <v>178</v>
      </c>
      <c r="G14" s="34">
        <f t="shared" si="2"/>
        <v>1</v>
      </c>
      <c r="H14" s="35">
        <f t="shared" si="3"/>
        <v>20</v>
      </c>
      <c r="I14" s="36">
        <f t="shared" si="4"/>
        <v>461.66999999999996</v>
      </c>
      <c r="J14" s="37">
        <v>23.45</v>
      </c>
      <c r="K14" s="38">
        <v>0</v>
      </c>
      <c r="L14" s="39">
        <v>0</v>
      </c>
      <c r="M14" s="39">
        <v>0</v>
      </c>
      <c r="N14" s="40">
        <f t="shared" si="5"/>
        <v>23.45</v>
      </c>
      <c r="O14" s="35">
        <f t="shared" si="6"/>
        <v>17</v>
      </c>
      <c r="P14" s="37">
        <v>67.23</v>
      </c>
      <c r="Q14" s="38">
        <v>4</v>
      </c>
      <c r="R14" s="39">
        <v>0</v>
      </c>
      <c r="S14" s="39">
        <v>0</v>
      </c>
      <c r="T14" s="41">
        <f t="shared" si="7"/>
        <v>87.23</v>
      </c>
      <c r="U14" s="42">
        <f t="shared" si="8"/>
        <v>31</v>
      </c>
      <c r="V14" s="37">
        <v>61.45</v>
      </c>
      <c r="W14" s="38">
        <v>3</v>
      </c>
      <c r="X14" s="39">
        <v>0</v>
      </c>
      <c r="Y14" s="39">
        <v>0</v>
      </c>
      <c r="Z14" s="41">
        <f t="shared" si="9"/>
        <v>76.45</v>
      </c>
      <c r="AA14" s="42">
        <f t="shared" si="10"/>
        <v>30</v>
      </c>
      <c r="AB14" s="37">
        <v>48.15</v>
      </c>
      <c r="AC14" s="38">
        <v>5</v>
      </c>
      <c r="AD14" s="39">
        <v>0</v>
      </c>
      <c r="AE14" s="39">
        <v>0</v>
      </c>
      <c r="AF14" s="41">
        <f t="shared" si="11"/>
        <v>73.15</v>
      </c>
      <c r="AG14" s="42">
        <f t="shared" si="12"/>
        <v>34</v>
      </c>
      <c r="AH14" s="37">
        <v>70.61</v>
      </c>
      <c r="AI14" s="38">
        <v>5</v>
      </c>
      <c r="AJ14" s="39">
        <v>0</v>
      </c>
      <c r="AK14" s="39">
        <v>0</v>
      </c>
      <c r="AL14" s="41">
        <f t="shared" si="13"/>
        <v>95.61</v>
      </c>
      <c r="AM14" s="42">
        <f t="shared" si="14"/>
        <v>32</v>
      </c>
      <c r="AN14" s="37">
        <v>90.78</v>
      </c>
      <c r="AO14" s="38">
        <v>3</v>
      </c>
      <c r="AP14" s="39">
        <v>0</v>
      </c>
      <c r="AQ14" s="39">
        <v>0</v>
      </c>
      <c r="AR14" s="41">
        <f t="shared" si="16"/>
        <v>105.78</v>
      </c>
      <c r="AS14" s="42">
        <f t="shared" si="15"/>
        <v>34</v>
      </c>
      <c r="AT14" s="43" t="s">
        <v>37</v>
      </c>
    </row>
    <row r="15" spans="1:46" s="43" customFormat="1" ht="15.75">
      <c r="A15" s="1" t="s">
        <v>59</v>
      </c>
      <c r="B15" s="29"/>
      <c r="C15" s="30"/>
      <c r="D15" s="31"/>
      <c r="E15" s="32">
        <f t="shared" si="0"/>
        <v>28</v>
      </c>
      <c r="F15" s="33">
        <f t="shared" si="1"/>
        <v>154</v>
      </c>
      <c r="G15" s="34">
        <f t="shared" si="2"/>
        <v>4</v>
      </c>
      <c r="H15" s="35">
        <f t="shared" si="3"/>
        <v>4</v>
      </c>
      <c r="I15" s="36">
        <f t="shared" si="4"/>
        <v>381.64</v>
      </c>
      <c r="J15" s="37">
        <v>28.05</v>
      </c>
      <c r="K15" s="38">
        <v>0</v>
      </c>
      <c r="L15" s="39">
        <v>0</v>
      </c>
      <c r="M15" s="39">
        <v>0</v>
      </c>
      <c r="N15" s="40">
        <f t="shared" si="5"/>
        <v>28.05</v>
      </c>
      <c r="O15" s="35">
        <f t="shared" si="6"/>
        <v>25</v>
      </c>
      <c r="P15" s="37">
        <v>71.49</v>
      </c>
      <c r="Q15" s="38">
        <v>2</v>
      </c>
      <c r="R15" s="39">
        <v>1</v>
      </c>
      <c r="S15" s="39">
        <v>0</v>
      </c>
      <c r="T15" s="41">
        <f t="shared" si="7"/>
        <v>91.49</v>
      </c>
      <c r="U15" s="42">
        <f t="shared" si="8"/>
        <v>33</v>
      </c>
      <c r="V15" s="37">
        <v>74.92</v>
      </c>
      <c r="W15" s="38">
        <v>2</v>
      </c>
      <c r="X15" s="39">
        <v>0</v>
      </c>
      <c r="Y15" s="39">
        <v>0</v>
      </c>
      <c r="Z15" s="41">
        <f t="shared" si="9"/>
        <v>84.92</v>
      </c>
      <c r="AA15" s="42">
        <f t="shared" si="10"/>
        <v>34</v>
      </c>
      <c r="AB15" s="37">
        <v>53.42</v>
      </c>
      <c r="AC15" s="84">
        <v>0</v>
      </c>
      <c r="AD15" s="39">
        <v>0</v>
      </c>
      <c r="AE15" s="39">
        <v>0</v>
      </c>
      <c r="AF15" s="41">
        <f t="shared" si="11"/>
        <v>53.42</v>
      </c>
      <c r="AG15" s="42">
        <f t="shared" si="12"/>
        <v>26</v>
      </c>
      <c r="AH15" s="37">
        <v>61.06</v>
      </c>
      <c r="AI15" s="38">
        <v>0</v>
      </c>
      <c r="AJ15" s="39">
        <v>0</v>
      </c>
      <c r="AK15" s="39">
        <v>0</v>
      </c>
      <c r="AL15" s="41">
        <f t="shared" si="13"/>
        <v>61.06</v>
      </c>
      <c r="AM15" s="42">
        <f t="shared" si="14"/>
        <v>19</v>
      </c>
      <c r="AN15" s="37">
        <v>62.7</v>
      </c>
      <c r="AO15" s="38">
        <v>0</v>
      </c>
      <c r="AP15" s="39">
        <v>0</v>
      </c>
      <c r="AQ15" s="39">
        <v>0</v>
      </c>
      <c r="AR15" s="41">
        <f t="shared" si="16"/>
        <v>62.7</v>
      </c>
      <c r="AS15" s="42">
        <f t="shared" si="15"/>
        <v>17</v>
      </c>
      <c r="AT15" s="43" t="s">
        <v>60</v>
      </c>
    </row>
    <row r="16" spans="1:46" s="43" customFormat="1" ht="15.75">
      <c r="A16" s="1" t="s">
        <v>79</v>
      </c>
      <c r="B16" s="29"/>
      <c r="C16" s="30"/>
      <c r="D16" s="31"/>
      <c r="E16" s="32">
        <f t="shared" si="0"/>
        <v>38</v>
      </c>
      <c r="F16" s="33">
        <f t="shared" si="1"/>
        <v>230</v>
      </c>
      <c r="G16" s="34">
        <f t="shared" si="2"/>
        <v>1</v>
      </c>
      <c r="H16" s="35">
        <f t="shared" si="3"/>
        <v>12</v>
      </c>
      <c r="I16" s="36">
        <f t="shared" si="4"/>
        <v>1651.5700000000002</v>
      </c>
      <c r="J16" s="37">
        <v>999</v>
      </c>
      <c r="K16" s="38">
        <v>0</v>
      </c>
      <c r="L16" s="39">
        <v>0</v>
      </c>
      <c r="M16" s="39">
        <v>0</v>
      </c>
      <c r="N16" s="40">
        <f t="shared" si="5"/>
        <v>999</v>
      </c>
      <c r="O16" s="35">
        <f t="shared" si="6"/>
        <v>41</v>
      </c>
      <c r="P16" s="37">
        <v>137.43</v>
      </c>
      <c r="Q16" s="38">
        <v>4</v>
      </c>
      <c r="R16" s="39">
        <v>1</v>
      </c>
      <c r="S16" s="39">
        <v>0</v>
      </c>
      <c r="T16" s="41">
        <f t="shared" si="7"/>
        <v>167.43</v>
      </c>
      <c r="U16" s="42">
        <f t="shared" si="8"/>
        <v>40</v>
      </c>
      <c r="V16" s="37">
        <v>129.85</v>
      </c>
      <c r="W16" s="38">
        <v>1</v>
      </c>
      <c r="X16" s="39">
        <v>0</v>
      </c>
      <c r="Y16" s="39">
        <v>0</v>
      </c>
      <c r="Z16" s="41">
        <f t="shared" si="9"/>
        <v>134.85</v>
      </c>
      <c r="AA16" s="42">
        <f t="shared" si="10"/>
        <v>39</v>
      </c>
      <c r="AB16" s="37">
        <v>82.66</v>
      </c>
      <c r="AC16" s="38">
        <v>2</v>
      </c>
      <c r="AD16" s="39">
        <v>1</v>
      </c>
      <c r="AE16" s="39">
        <v>0</v>
      </c>
      <c r="AF16" s="41">
        <f t="shared" si="11"/>
        <v>102.66</v>
      </c>
      <c r="AG16" s="42">
        <f t="shared" si="12"/>
        <v>38</v>
      </c>
      <c r="AH16" s="37">
        <v>105.48</v>
      </c>
      <c r="AI16" s="38">
        <v>3</v>
      </c>
      <c r="AJ16" s="39">
        <v>0</v>
      </c>
      <c r="AK16" s="39">
        <v>0</v>
      </c>
      <c r="AL16" s="41">
        <f t="shared" si="13"/>
        <v>120.48</v>
      </c>
      <c r="AM16" s="42">
        <f t="shared" si="14"/>
        <v>36</v>
      </c>
      <c r="AN16" s="37">
        <v>117.15</v>
      </c>
      <c r="AO16" s="38">
        <v>2</v>
      </c>
      <c r="AP16" s="39">
        <v>0</v>
      </c>
      <c r="AQ16" s="39">
        <v>0</v>
      </c>
      <c r="AR16" s="41">
        <f t="shared" si="16"/>
        <v>127.15</v>
      </c>
      <c r="AS16" s="42">
        <f t="shared" si="15"/>
        <v>36</v>
      </c>
      <c r="AT16" s="43" t="s">
        <v>60</v>
      </c>
    </row>
    <row r="17" spans="1:46" s="43" customFormat="1" ht="15.75">
      <c r="A17" s="1" t="s">
        <v>74</v>
      </c>
      <c r="B17" s="29"/>
      <c r="C17" s="30"/>
      <c r="D17" s="31"/>
      <c r="E17" s="32">
        <f t="shared" si="0"/>
        <v>39</v>
      </c>
      <c r="F17" s="33">
        <f t="shared" si="1"/>
        <v>231</v>
      </c>
      <c r="G17" s="34">
        <f t="shared" si="2"/>
        <v>6</v>
      </c>
      <c r="H17" s="35">
        <f t="shared" si="3"/>
        <v>0</v>
      </c>
      <c r="I17" s="36">
        <f t="shared" si="4"/>
        <v>740.19</v>
      </c>
      <c r="J17" s="37">
        <v>37.28</v>
      </c>
      <c r="K17" s="38">
        <v>0</v>
      </c>
      <c r="L17" s="39">
        <v>0</v>
      </c>
      <c r="M17" s="39">
        <v>0</v>
      </c>
      <c r="N17" s="40">
        <f t="shared" si="5"/>
        <v>37.28</v>
      </c>
      <c r="O17" s="35">
        <f t="shared" si="6"/>
        <v>36</v>
      </c>
      <c r="P17" s="37">
        <v>150.02</v>
      </c>
      <c r="Q17" s="38">
        <v>0</v>
      </c>
      <c r="R17" s="39">
        <v>0</v>
      </c>
      <c r="S17" s="39">
        <v>0</v>
      </c>
      <c r="T17" s="41">
        <f t="shared" si="7"/>
        <v>150.02</v>
      </c>
      <c r="U17" s="42">
        <f t="shared" si="8"/>
        <v>39</v>
      </c>
      <c r="V17" s="37">
        <v>127.12</v>
      </c>
      <c r="W17" s="38">
        <v>0</v>
      </c>
      <c r="X17" s="39">
        <v>0</v>
      </c>
      <c r="Y17" s="39">
        <v>0</v>
      </c>
      <c r="Z17" s="41">
        <f t="shared" si="9"/>
        <v>127.12</v>
      </c>
      <c r="AA17" s="42">
        <f t="shared" si="10"/>
        <v>38</v>
      </c>
      <c r="AB17" s="37">
        <v>133.99</v>
      </c>
      <c r="AC17" s="38">
        <v>0</v>
      </c>
      <c r="AD17" s="39">
        <v>0</v>
      </c>
      <c r="AE17" s="39">
        <v>0</v>
      </c>
      <c r="AF17" s="41">
        <f t="shared" si="11"/>
        <v>133.99</v>
      </c>
      <c r="AG17" s="42">
        <f t="shared" si="12"/>
        <v>40</v>
      </c>
      <c r="AH17" s="37">
        <v>137.81</v>
      </c>
      <c r="AI17" s="38">
        <v>0</v>
      </c>
      <c r="AJ17" s="39">
        <v>0</v>
      </c>
      <c r="AK17" s="39">
        <v>0</v>
      </c>
      <c r="AL17" s="41">
        <f t="shared" si="13"/>
        <v>137.81</v>
      </c>
      <c r="AM17" s="42">
        <f t="shared" si="14"/>
        <v>39</v>
      </c>
      <c r="AN17" s="37">
        <v>153.97</v>
      </c>
      <c r="AO17" s="38">
        <v>0</v>
      </c>
      <c r="AP17" s="39">
        <v>0</v>
      </c>
      <c r="AQ17" s="39">
        <v>0</v>
      </c>
      <c r="AR17" s="41">
        <f t="shared" si="16"/>
        <v>153.97</v>
      </c>
      <c r="AS17" s="42">
        <f t="shared" si="15"/>
        <v>39</v>
      </c>
      <c r="AT17" s="43" t="s">
        <v>60</v>
      </c>
    </row>
    <row r="18" spans="1:46" s="43" customFormat="1" ht="15.75">
      <c r="A18" s="1" t="s">
        <v>77</v>
      </c>
      <c r="B18" s="29"/>
      <c r="C18" s="30"/>
      <c r="D18" s="31"/>
      <c r="E18" s="32">
        <f t="shared" si="0"/>
        <v>3</v>
      </c>
      <c r="F18" s="33">
        <f t="shared" si="1"/>
        <v>34</v>
      </c>
      <c r="G18" s="34">
        <f t="shared" si="2"/>
        <v>5</v>
      </c>
      <c r="H18" s="35">
        <f t="shared" si="3"/>
        <v>1</v>
      </c>
      <c r="I18" s="36">
        <f t="shared" si="4"/>
        <v>205.99</v>
      </c>
      <c r="J18" s="37">
        <v>15.3</v>
      </c>
      <c r="K18" s="38">
        <v>0</v>
      </c>
      <c r="L18" s="39">
        <v>0</v>
      </c>
      <c r="M18" s="39">
        <v>0</v>
      </c>
      <c r="N18" s="40">
        <f t="shared" si="5"/>
        <v>15.3</v>
      </c>
      <c r="O18" s="35">
        <f t="shared" si="6"/>
        <v>4</v>
      </c>
      <c r="P18" s="37">
        <v>40.81</v>
      </c>
      <c r="Q18" s="84">
        <v>0</v>
      </c>
      <c r="R18" s="39">
        <v>1</v>
      </c>
      <c r="S18" s="39">
        <v>0</v>
      </c>
      <c r="T18" s="41">
        <f t="shared" si="7"/>
        <v>50.81</v>
      </c>
      <c r="U18" s="42">
        <f t="shared" si="8"/>
        <v>13</v>
      </c>
      <c r="V18" s="37">
        <v>34.52</v>
      </c>
      <c r="W18" s="38">
        <v>0</v>
      </c>
      <c r="X18" s="39">
        <v>0</v>
      </c>
      <c r="Y18" s="39">
        <v>0</v>
      </c>
      <c r="Z18" s="41">
        <f t="shared" si="9"/>
        <v>34.52</v>
      </c>
      <c r="AA18" s="42">
        <f t="shared" si="10"/>
        <v>4</v>
      </c>
      <c r="AB18" s="37">
        <v>32.3</v>
      </c>
      <c r="AC18" s="38">
        <v>1</v>
      </c>
      <c r="AD18" s="39">
        <v>0</v>
      </c>
      <c r="AE18" s="39">
        <v>0</v>
      </c>
      <c r="AF18" s="41">
        <f t="shared" si="11"/>
        <v>37.3</v>
      </c>
      <c r="AG18" s="42">
        <f t="shared" si="12"/>
        <v>8</v>
      </c>
      <c r="AH18" s="37">
        <v>33.31</v>
      </c>
      <c r="AI18" s="38">
        <v>0</v>
      </c>
      <c r="AJ18" s="39">
        <v>0</v>
      </c>
      <c r="AK18" s="39">
        <v>0</v>
      </c>
      <c r="AL18" s="41">
        <f t="shared" si="13"/>
        <v>33.31</v>
      </c>
      <c r="AM18" s="42">
        <f t="shared" si="14"/>
        <v>3</v>
      </c>
      <c r="AN18" s="37">
        <v>34.75</v>
      </c>
      <c r="AO18" s="38">
        <v>0</v>
      </c>
      <c r="AP18" s="39">
        <v>0</v>
      </c>
      <c r="AQ18" s="39">
        <v>0</v>
      </c>
      <c r="AR18" s="41">
        <f t="shared" si="16"/>
        <v>34.75</v>
      </c>
      <c r="AS18" s="42">
        <f t="shared" si="15"/>
        <v>2</v>
      </c>
      <c r="AT18" s="43" t="s">
        <v>63</v>
      </c>
    </row>
    <row r="19" spans="1:46" s="43" customFormat="1" ht="15.75">
      <c r="A19" s="1" t="s">
        <v>85</v>
      </c>
      <c r="B19" s="29"/>
      <c r="C19" s="30"/>
      <c r="D19" s="31"/>
      <c r="E19" s="32">
        <f t="shared" si="0"/>
        <v>6</v>
      </c>
      <c r="F19" s="33">
        <f t="shared" si="1"/>
        <v>53</v>
      </c>
      <c r="G19" s="34">
        <f t="shared" si="2"/>
        <v>5</v>
      </c>
      <c r="H19" s="35">
        <f t="shared" si="3"/>
        <v>1</v>
      </c>
      <c r="I19" s="36">
        <f t="shared" si="4"/>
        <v>217.5</v>
      </c>
      <c r="J19" s="37">
        <v>26.81</v>
      </c>
      <c r="K19" s="38">
        <v>0</v>
      </c>
      <c r="L19" s="39">
        <v>0</v>
      </c>
      <c r="M19" s="39">
        <v>0</v>
      </c>
      <c r="N19" s="40">
        <f t="shared" si="5"/>
        <v>26.81</v>
      </c>
      <c r="O19" s="35">
        <f t="shared" si="6"/>
        <v>22</v>
      </c>
      <c r="P19" s="37">
        <v>42.18</v>
      </c>
      <c r="Q19" s="38">
        <v>0</v>
      </c>
      <c r="R19" s="39">
        <v>0</v>
      </c>
      <c r="S19" s="39">
        <v>0</v>
      </c>
      <c r="T19" s="41">
        <f t="shared" si="7"/>
        <v>42.18</v>
      </c>
      <c r="U19" s="42">
        <f t="shared" si="8"/>
        <v>8</v>
      </c>
      <c r="V19" s="37">
        <v>36.44</v>
      </c>
      <c r="W19" s="38">
        <v>0</v>
      </c>
      <c r="X19" s="39">
        <v>0</v>
      </c>
      <c r="Y19" s="39">
        <v>0</v>
      </c>
      <c r="Z19" s="41">
        <f t="shared" si="9"/>
        <v>36.44</v>
      </c>
      <c r="AA19" s="42">
        <f t="shared" si="10"/>
        <v>7</v>
      </c>
      <c r="AB19" s="37">
        <v>33</v>
      </c>
      <c r="AC19" s="38">
        <v>0</v>
      </c>
      <c r="AD19" s="39">
        <v>0</v>
      </c>
      <c r="AE19" s="39">
        <v>0</v>
      </c>
      <c r="AF19" s="41">
        <f t="shared" si="11"/>
        <v>33</v>
      </c>
      <c r="AG19" s="42">
        <f t="shared" si="12"/>
        <v>4</v>
      </c>
      <c r="AH19" s="37">
        <v>33.93</v>
      </c>
      <c r="AI19" s="38">
        <v>1</v>
      </c>
      <c r="AJ19" s="39">
        <v>0</v>
      </c>
      <c r="AK19" s="39">
        <v>0</v>
      </c>
      <c r="AL19" s="41">
        <f t="shared" si="13"/>
        <v>38.93</v>
      </c>
      <c r="AM19" s="42">
        <f t="shared" si="14"/>
        <v>7</v>
      </c>
      <c r="AN19" s="37">
        <v>40.14</v>
      </c>
      <c r="AO19" s="38">
        <v>0</v>
      </c>
      <c r="AP19" s="39">
        <v>0</v>
      </c>
      <c r="AQ19" s="39">
        <v>0</v>
      </c>
      <c r="AR19" s="41">
        <f t="shared" si="16"/>
        <v>40.14</v>
      </c>
      <c r="AS19" s="42">
        <f t="shared" si="15"/>
        <v>5</v>
      </c>
      <c r="AT19" s="43" t="s">
        <v>63</v>
      </c>
    </row>
    <row r="20" spans="1:46" s="43" customFormat="1" ht="15.75">
      <c r="A20" s="1" t="s">
        <v>62</v>
      </c>
      <c r="B20" s="29"/>
      <c r="C20" s="30"/>
      <c r="D20" s="31"/>
      <c r="E20" s="32">
        <f t="shared" si="0"/>
        <v>11</v>
      </c>
      <c r="F20" s="33">
        <f t="shared" si="1"/>
        <v>70</v>
      </c>
      <c r="G20" s="34">
        <f t="shared" si="2"/>
        <v>4</v>
      </c>
      <c r="H20" s="35">
        <f t="shared" si="3"/>
        <v>3</v>
      </c>
      <c r="I20" s="36">
        <f t="shared" si="4"/>
        <v>256.37</v>
      </c>
      <c r="J20" s="37">
        <v>22.17</v>
      </c>
      <c r="K20" s="38">
        <v>0</v>
      </c>
      <c r="L20" s="39">
        <v>0</v>
      </c>
      <c r="M20" s="39">
        <v>0</v>
      </c>
      <c r="N20" s="40">
        <f t="shared" si="5"/>
        <v>22.17</v>
      </c>
      <c r="O20" s="35">
        <f t="shared" si="6"/>
        <v>15</v>
      </c>
      <c r="P20" s="37">
        <v>41.26</v>
      </c>
      <c r="Q20" s="38">
        <v>0</v>
      </c>
      <c r="R20" s="39">
        <v>0</v>
      </c>
      <c r="S20" s="39">
        <v>0</v>
      </c>
      <c r="T20" s="41">
        <f t="shared" si="7"/>
        <v>41.26</v>
      </c>
      <c r="U20" s="42">
        <f t="shared" si="8"/>
        <v>6</v>
      </c>
      <c r="V20" s="37">
        <v>38.91</v>
      </c>
      <c r="W20" s="38">
        <v>0</v>
      </c>
      <c r="X20" s="39">
        <v>0</v>
      </c>
      <c r="Y20" s="39">
        <v>0</v>
      </c>
      <c r="Z20" s="41">
        <f t="shared" si="9"/>
        <v>38.91</v>
      </c>
      <c r="AA20" s="42">
        <f t="shared" si="10"/>
        <v>8</v>
      </c>
      <c r="AB20" s="37">
        <v>33.82</v>
      </c>
      <c r="AC20" s="84">
        <v>0</v>
      </c>
      <c r="AD20" s="39">
        <v>0</v>
      </c>
      <c r="AE20" s="39">
        <v>0</v>
      </c>
      <c r="AF20" s="41">
        <f t="shared" si="11"/>
        <v>33.82</v>
      </c>
      <c r="AG20" s="42">
        <f t="shared" si="12"/>
        <v>6</v>
      </c>
      <c r="AH20" s="37">
        <v>46.84</v>
      </c>
      <c r="AI20" s="38">
        <v>2</v>
      </c>
      <c r="AJ20" s="39">
        <v>0</v>
      </c>
      <c r="AK20" s="39">
        <v>0</v>
      </c>
      <c r="AL20" s="41">
        <f t="shared" si="13"/>
        <v>56.84</v>
      </c>
      <c r="AM20" s="42">
        <f t="shared" si="14"/>
        <v>17</v>
      </c>
      <c r="AN20" s="37">
        <v>58.37</v>
      </c>
      <c r="AO20" s="38">
        <v>1</v>
      </c>
      <c r="AP20" s="39">
        <v>0</v>
      </c>
      <c r="AQ20" s="39">
        <v>0</v>
      </c>
      <c r="AR20" s="41">
        <f t="shared" si="16"/>
        <v>63.37</v>
      </c>
      <c r="AS20" s="42">
        <f t="shared" si="15"/>
        <v>18</v>
      </c>
      <c r="AT20" s="43" t="s">
        <v>63</v>
      </c>
    </row>
    <row r="21" spans="1:46" s="43" customFormat="1" ht="15.75">
      <c r="A21" s="1" t="s">
        <v>76</v>
      </c>
      <c r="B21" s="29"/>
      <c r="C21" s="30"/>
      <c r="D21" s="31"/>
      <c r="E21" s="32">
        <f t="shared" si="0"/>
        <v>13</v>
      </c>
      <c r="F21" s="33">
        <f t="shared" si="1"/>
        <v>78</v>
      </c>
      <c r="G21" s="34">
        <f t="shared" si="2"/>
        <v>4</v>
      </c>
      <c r="H21" s="35">
        <f t="shared" si="3"/>
        <v>5</v>
      </c>
      <c r="I21" s="36">
        <f t="shared" si="4"/>
        <v>258.08000000000004</v>
      </c>
      <c r="J21" s="37">
        <v>16.82</v>
      </c>
      <c r="K21" s="38">
        <v>0</v>
      </c>
      <c r="L21" s="39">
        <v>0</v>
      </c>
      <c r="M21" s="39">
        <v>0</v>
      </c>
      <c r="N21" s="40">
        <f t="shared" si="5"/>
        <v>16.82</v>
      </c>
      <c r="O21" s="35">
        <f t="shared" si="6"/>
        <v>7</v>
      </c>
      <c r="P21" s="37">
        <v>41.98</v>
      </c>
      <c r="Q21" s="84">
        <v>0</v>
      </c>
      <c r="R21" s="39">
        <v>0</v>
      </c>
      <c r="S21" s="39">
        <v>0</v>
      </c>
      <c r="T21" s="41">
        <f t="shared" si="7"/>
        <v>41.98</v>
      </c>
      <c r="U21" s="42">
        <f t="shared" si="8"/>
        <v>7</v>
      </c>
      <c r="V21" s="37">
        <v>42.69</v>
      </c>
      <c r="W21" s="38">
        <v>0</v>
      </c>
      <c r="X21" s="39">
        <v>0</v>
      </c>
      <c r="Y21" s="39">
        <v>0</v>
      </c>
      <c r="Z21" s="41">
        <f t="shared" si="9"/>
        <v>42.69</v>
      </c>
      <c r="AA21" s="42">
        <f t="shared" si="10"/>
        <v>14</v>
      </c>
      <c r="AB21" s="37">
        <v>33.92</v>
      </c>
      <c r="AC21" s="38">
        <v>2</v>
      </c>
      <c r="AD21" s="39">
        <v>0</v>
      </c>
      <c r="AE21" s="39">
        <v>0</v>
      </c>
      <c r="AF21" s="41">
        <f t="shared" si="11"/>
        <v>43.92</v>
      </c>
      <c r="AG21" s="42">
        <f t="shared" si="12"/>
        <v>16</v>
      </c>
      <c r="AH21" s="37">
        <v>43.49</v>
      </c>
      <c r="AI21" s="38">
        <v>0</v>
      </c>
      <c r="AJ21" s="39">
        <v>0</v>
      </c>
      <c r="AK21" s="39">
        <v>0</v>
      </c>
      <c r="AL21" s="41">
        <f t="shared" si="13"/>
        <v>43.49</v>
      </c>
      <c r="AM21" s="42">
        <f t="shared" si="14"/>
        <v>11</v>
      </c>
      <c r="AN21" s="37">
        <v>54.18</v>
      </c>
      <c r="AO21" s="38">
        <v>3</v>
      </c>
      <c r="AP21" s="39">
        <v>0</v>
      </c>
      <c r="AQ21" s="39">
        <v>0</v>
      </c>
      <c r="AR21" s="41">
        <f t="shared" si="16"/>
        <v>69.18</v>
      </c>
      <c r="AS21" s="42">
        <f t="shared" si="15"/>
        <v>23</v>
      </c>
      <c r="AT21" s="43" t="s">
        <v>63</v>
      </c>
    </row>
    <row r="22" spans="1:46" s="43" customFormat="1" ht="15.75">
      <c r="A22" s="1" t="s">
        <v>65</v>
      </c>
      <c r="B22" s="29"/>
      <c r="C22" s="30"/>
      <c r="D22" s="31"/>
      <c r="E22" s="32">
        <f t="shared" si="0"/>
        <v>15</v>
      </c>
      <c r="F22" s="33">
        <f t="shared" si="1"/>
        <v>101</v>
      </c>
      <c r="G22" s="34">
        <f t="shared" si="2"/>
        <v>3</v>
      </c>
      <c r="H22" s="35">
        <f t="shared" si="3"/>
        <v>4</v>
      </c>
      <c r="I22" s="36">
        <f t="shared" si="4"/>
        <v>278.19</v>
      </c>
      <c r="J22" s="37">
        <v>23.84</v>
      </c>
      <c r="K22" s="38">
        <v>0</v>
      </c>
      <c r="L22" s="39">
        <v>0</v>
      </c>
      <c r="M22" s="39">
        <v>0</v>
      </c>
      <c r="N22" s="40">
        <f t="shared" si="5"/>
        <v>23.84</v>
      </c>
      <c r="O22" s="35">
        <f t="shared" si="6"/>
        <v>18</v>
      </c>
      <c r="P22" s="37">
        <v>51.27</v>
      </c>
      <c r="Q22" s="38">
        <v>2</v>
      </c>
      <c r="R22" s="39">
        <v>0</v>
      </c>
      <c r="S22" s="39">
        <v>0</v>
      </c>
      <c r="T22" s="41">
        <f t="shared" si="7"/>
        <v>61.27</v>
      </c>
      <c r="U22" s="42">
        <f t="shared" si="8"/>
        <v>23</v>
      </c>
      <c r="V22" s="37">
        <v>42.89</v>
      </c>
      <c r="W22" s="38">
        <v>1</v>
      </c>
      <c r="X22" s="39">
        <v>0</v>
      </c>
      <c r="Y22" s="39">
        <v>0</v>
      </c>
      <c r="Z22" s="41">
        <f t="shared" si="9"/>
        <v>47.89</v>
      </c>
      <c r="AA22" s="42">
        <f t="shared" si="10"/>
        <v>18</v>
      </c>
      <c r="AB22" s="37">
        <v>46.14</v>
      </c>
      <c r="AC22" s="84">
        <v>0</v>
      </c>
      <c r="AD22" s="39">
        <v>0</v>
      </c>
      <c r="AE22" s="39">
        <v>0</v>
      </c>
      <c r="AF22" s="41">
        <f t="shared" si="11"/>
        <v>46.14</v>
      </c>
      <c r="AG22" s="42">
        <f t="shared" si="12"/>
        <v>18</v>
      </c>
      <c r="AH22" s="37">
        <v>42.25</v>
      </c>
      <c r="AI22" s="38">
        <v>0</v>
      </c>
      <c r="AJ22" s="39">
        <v>0</v>
      </c>
      <c r="AK22" s="39">
        <v>0</v>
      </c>
      <c r="AL22" s="41">
        <f t="shared" si="13"/>
        <v>42.25</v>
      </c>
      <c r="AM22" s="42">
        <f t="shared" si="14"/>
        <v>9</v>
      </c>
      <c r="AN22" s="37">
        <v>51.8</v>
      </c>
      <c r="AO22" s="38">
        <v>1</v>
      </c>
      <c r="AP22" s="39">
        <v>0</v>
      </c>
      <c r="AQ22" s="39">
        <v>0</v>
      </c>
      <c r="AR22" s="41">
        <f t="shared" si="16"/>
        <v>56.8</v>
      </c>
      <c r="AS22" s="42">
        <f t="shared" si="15"/>
        <v>15</v>
      </c>
      <c r="AT22" s="43" t="s">
        <v>63</v>
      </c>
    </row>
    <row r="23" spans="1:46" s="43" customFormat="1" ht="15.75">
      <c r="A23" s="1" t="s">
        <v>84</v>
      </c>
      <c r="B23" s="29"/>
      <c r="C23" s="30"/>
      <c r="D23" s="31"/>
      <c r="E23" s="32">
        <f t="shared" si="0"/>
        <v>18</v>
      </c>
      <c r="F23" s="33">
        <f t="shared" si="1"/>
        <v>118</v>
      </c>
      <c r="G23" s="34">
        <f t="shared" si="2"/>
        <v>6</v>
      </c>
      <c r="H23" s="35">
        <f t="shared" si="3"/>
        <v>0</v>
      </c>
      <c r="I23" s="36">
        <f t="shared" si="4"/>
        <v>306.39</v>
      </c>
      <c r="J23" s="37">
        <v>24.06</v>
      </c>
      <c r="K23" s="38">
        <v>0</v>
      </c>
      <c r="L23" s="39">
        <v>0</v>
      </c>
      <c r="M23" s="39">
        <v>0</v>
      </c>
      <c r="N23" s="40">
        <f t="shared" si="5"/>
        <v>24.06</v>
      </c>
      <c r="O23" s="35">
        <f t="shared" si="6"/>
        <v>19</v>
      </c>
      <c r="P23" s="37">
        <v>55.37</v>
      </c>
      <c r="Q23" s="38">
        <v>0</v>
      </c>
      <c r="R23" s="39">
        <v>0</v>
      </c>
      <c r="S23" s="39">
        <v>0</v>
      </c>
      <c r="T23" s="41">
        <f t="shared" si="7"/>
        <v>55.37</v>
      </c>
      <c r="U23" s="42">
        <f t="shared" si="8"/>
        <v>15</v>
      </c>
      <c r="V23" s="37">
        <v>53.62</v>
      </c>
      <c r="W23" s="38">
        <v>0</v>
      </c>
      <c r="X23" s="39">
        <v>0</v>
      </c>
      <c r="Y23" s="39">
        <v>0</v>
      </c>
      <c r="Z23" s="41">
        <f t="shared" si="9"/>
        <v>53.62</v>
      </c>
      <c r="AA23" s="42">
        <f t="shared" si="10"/>
        <v>22</v>
      </c>
      <c r="AB23" s="37">
        <v>48.4</v>
      </c>
      <c r="AC23" s="38">
        <v>0</v>
      </c>
      <c r="AD23" s="39">
        <v>0</v>
      </c>
      <c r="AE23" s="39">
        <v>0</v>
      </c>
      <c r="AF23" s="41">
        <f t="shared" si="11"/>
        <v>48.4</v>
      </c>
      <c r="AG23" s="42">
        <f t="shared" si="12"/>
        <v>22</v>
      </c>
      <c r="AH23" s="37">
        <v>58.68</v>
      </c>
      <c r="AI23" s="38">
        <v>0</v>
      </c>
      <c r="AJ23" s="39">
        <v>0</v>
      </c>
      <c r="AK23" s="39">
        <v>0</v>
      </c>
      <c r="AL23" s="41">
        <f t="shared" si="13"/>
        <v>58.68</v>
      </c>
      <c r="AM23" s="42">
        <f t="shared" si="14"/>
        <v>18</v>
      </c>
      <c r="AN23" s="37">
        <v>66.26</v>
      </c>
      <c r="AO23" s="38">
        <v>0</v>
      </c>
      <c r="AP23" s="39">
        <v>0</v>
      </c>
      <c r="AQ23" s="39">
        <v>0</v>
      </c>
      <c r="AR23" s="41">
        <f t="shared" si="16"/>
        <v>66.26</v>
      </c>
      <c r="AS23" s="42">
        <f t="shared" si="15"/>
        <v>22</v>
      </c>
      <c r="AT23" s="43" t="s">
        <v>63</v>
      </c>
    </row>
    <row r="24" spans="1:46" s="43" customFormat="1" ht="15.75">
      <c r="A24" s="87">
        <v>92</v>
      </c>
      <c r="B24" s="29"/>
      <c r="C24" s="30"/>
      <c r="D24" s="31"/>
      <c r="E24" s="32">
        <f t="shared" si="0"/>
        <v>26</v>
      </c>
      <c r="F24" s="33">
        <f t="shared" si="1"/>
        <v>150</v>
      </c>
      <c r="G24" s="34">
        <f t="shared" si="2"/>
        <v>1</v>
      </c>
      <c r="H24" s="35">
        <f t="shared" si="3"/>
        <v>9</v>
      </c>
      <c r="I24" s="36">
        <f t="shared" si="4"/>
        <v>356</v>
      </c>
      <c r="J24" s="37">
        <v>28.36</v>
      </c>
      <c r="K24" s="38">
        <v>3</v>
      </c>
      <c r="L24" s="39">
        <v>0</v>
      </c>
      <c r="M24" s="39">
        <v>0</v>
      </c>
      <c r="N24" s="40">
        <f t="shared" si="5"/>
        <v>43.36</v>
      </c>
      <c r="O24" s="35">
        <f t="shared" si="6"/>
        <v>38</v>
      </c>
      <c r="P24" s="37">
        <v>50.75</v>
      </c>
      <c r="Q24" s="38">
        <v>1</v>
      </c>
      <c r="R24" s="39">
        <v>0</v>
      </c>
      <c r="S24" s="39">
        <v>0</v>
      </c>
      <c r="T24" s="41">
        <f t="shared" si="7"/>
        <v>55.75</v>
      </c>
      <c r="U24" s="42">
        <f t="shared" si="8"/>
        <v>17</v>
      </c>
      <c r="V24" s="37">
        <v>72.37</v>
      </c>
      <c r="W24" s="38">
        <v>2</v>
      </c>
      <c r="X24" s="39">
        <v>0</v>
      </c>
      <c r="Y24" s="39">
        <v>0</v>
      </c>
      <c r="Z24" s="41">
        <f t="shared" si="9"/>
        <v>82.37</v>
      </c>
      <c r="AA24" s="42">
        <f t="shared" si="10"/>
        <v>33</v>
      </c>
      <c r="AB24" s="37">
        <v>47.67</v>
      </c>
      <c r="AC24" s="84">
        <v>0</v>
      </c>
      <c r="AD24" s="39">
        <v>0</v>
      </c>
      <c r="AE24" s="39">
        <v>0</v>
      </c>
      <c r="AF24" s="41">
        <f t="shared" si="11"/>
        <v>47.67</v>
      </c>
      <c r="AG24" s="42">
        <f t="shared" si="12"/>
        <v>20</v>
      </c>
      <c r="AH24" s="37">
        <v>47.7</v>
      </c>
      <c r="AI24" s="38">
        <v>1</v>
      </c>
      <c r="AJ24" s="39">
        <v>0</v>
      </c>
      <c r="AK24" s="39">
        <v>0</v>
      </c>
      <c r="AL24" s="41">
        <f t="shared" si="13"/>
        <v>52.7</v>
      </c>
      <c r="AM24" s="42">
        <f t="shared" si="14"/>
        <v>14</v>
      </c>
      <c r="AN24" s="37">
        <v>64.15</v>
      </c>
      <c r="AO24" s="38">
        <v>2</v>
      </c>
      <c r="AP24" s="39">
        <v>0</v>
      </c>
      <c r="AQ24" s="39">
        <v>0</v>
      </c>
      <c r="AR24" s="41">
        <f t="shared" si="16"/>
        <v>74.15</v>
      </c>
      <c r="AS24" s="42">
        <f t="shared" si="15"/>
        <v>28</v>
      </c>
      <c r="AT24" s="43" t="s">
        <v>63</v>
      </c>
    </row>
    <row r="25" spans="1:46" s="43" customFormat="1" ht="15.75">
      <c r="A25" s="1" t="s">
        <v>53</v>
      </c>
      <c r="B25" s="29"/>
      <c r="C25" s="30"/>
      <c r="D25" s="31"/>
      <c r="E25" s="32">
        <f t="shared" si="0"/>
        <v>29</v>
      </c>
      <c r="F25" s="33">
        <f t="shared" si="1"/>
        <v>167</v>
      </c>
      <c r="G25" s="34">
        <f t="shared" si="2"/>
        <v>2</v>
      </c>
      <c r="H25" s="35">
        <f t="shared" si="3"/>
        <v>7</v>
      </c>
      <c r="I25" s="36">
        <f t="shared" si="4"/>
        <v>393.26000000000005</v>
      </c>
      <c r="J25" s="37">
        <v>34.03</v>
      </c>
      <c r="K25" s="38">
        <v>0</v>
      </c>
      <c r="L25" s="39">
        <v>0</v>
      </c>
      <c r="M25" s="39">
        <v>0</v>
      </c>
      <c r="N25" s="40">
        <f t="shared" si="5"/>
        <v>34.03</v>
      </c>
      <c r="O25" s="35">
        <f t="shared" si="6"/>
        <v>32</v>
      </c>
      <c r="P25" s="37">
        <v>69.22</v>
      </c>
      <c r="Q25" s="38">
        <v>3</v>
      </c>
      <c r="R25" s="39">
        <v>0</v>
      </c>
      <c r="S25" s="39">
        <v>0</v>
      </c>
      <c r="T25" s="41">
        <f t="shared" si="7"/>
        <v>84.22</v>
      </c>
      <c r="U25" s="42">
        <f t="shared" si="8"/>
        <v>30</v>
      </c>
      <c r="V25" s="37">
        <v>50.03</v>
      </c>
      <c r="W25" s="38">
        <v>1</v>
      </c>
      <c r="X25" s="39">
        <v>0</v>
      </c>
      <c r="Y25" s="39">
        <v>0</v>
      </c>
      <c r="Z25" s="41">
        <f t="shared" si="9"/>
        <v>55.03</v>
      </c>
      <c r="AA25" s="42">
        <f t="shared" si="10"/>
        <v>23</v>
      </c>
      <c r="AB25" s="37">
        <v>53.9</v>
      </c>
      <c r="AC25" s="38">
        <v>1</v>
      </c>
      <c r="AD25" s="39">
        <v>0</v>
      </c>
      <c r="AE25" s="39">
        <v>0</v>
      </c>
      <c r="AF25" s="41">
        <f t="shared" si="11"/>
        <v>58.9</v>
      </c>
      <c r="AG25" s="42">
        <f t="shared" si="12"/>
        <v>30</v>
      </c>
      <c r="AH25" s="37">
        <v>76.4</v>
      </c>
      <c r="AI25" s="38">
        <v>2</v>
      </c>
      <c r="AJ25" s="39">
        <v>1</v>
      </c>
      <c r="AK25" s="39">
        <v>0</v>
      </c>
      <c r="AL25" s="41">
        <f t="shared" si="13"/>
        <v>96.4</v>
      </c>
      <c r="AM25" s="42">
        <f t="shared" si="14"/>
        <v>33</v>
      </c>
      <c r="AN25" s="37">
        <v>64.68</v>
      </c>
      <c r="AO25" s="38">
        <v>0</v>
      </c>
      <c r="AP25" s="39">
        <v>0</v>
      </c>
      <c r="AQ25" s="39">
        <v>0</v>
      </c>
      <c r="AR25" s="41">
        <f t="shared" si="16"/>
        <v>64.68</v>
      </c>
      <c r="AS25" s="42">
        <f t="shared" si="15"/>
        <v>19</v>
      </c>
      <c r="AT25" s="43" t="s">
        <v>54</v>
      </c>
    </row>
    <row r="26" spans="1:46" s="43" customFormat="1" ht="15.75">
      <c r="A26" s="1" t="s">
        <v>64</v>
      </c>
      <c r="B26" s="29"/>
      <c r="C26" s="30"/>
      <c r="D26" s="31"/>
      <c r="E26" s="32">
        <f t="shared" si="0"/>
        <v>32</v>
      </c>
      <c r="F26" s="33">
        <f t="shared" si="1"/>
        <v>175</v>
      </c>
      <c r="G26" s="34">
        <f t="shared" si="2"/>
        <v>6</v>
      </c>
      <c r="H26" s="35">
        <f t="shared" si="3"/>
        <v>0</v>
      </c>
      <c r="I26" s="36">
        <f t="shared" si="4"/>
        <v>406.07</v>
      </c>
      <c r="J26" s="37">
        <v>28.97</v>
      </c>
      <c r="K26" s="38">
        <v>0</v>
      </c>
      <c r="L26" s="39">
        <v>0</v>
      </c>
      <c r="M26" s="39">
        <v>0</v>
      </c>
      <c r="N26" s="40">
        <f t="shared" si="5"/>
        <v>28.97</v>
      </c>
      <c r="O26" s="35">
        <f t="shared" si="6"/>
        <v>28</v>
      </c>
      <c r="P26" s="37">
        <v>73.43</v>
      </c>
      <c r="Q26" s="38">
        <v>0</v>
      </c>
      <c r="R26" s="39">
        <v>1</v>
      </c>
      <c r="S26" s="39">
        <v>0</v>
      </c>
      <c r="T26" s="41">
        <f t="shared" si="7"/>
        <v>83.43</v>
      </c>
      <c r="U26" s="42">
        <f t="shared" si="8"/>
        <v>29</v>
      </c>
      <c r="V26" s="37">
        <v>92.39</v>
      </c>
      <c r="W26" s="38">
        <v>0</v>
      </c>
      <c r="X26" s="39">
        <v>0</v>
      </c>
      <c r="Y26" s="39">
        <v>0</v>
      </c>
      <c r="Z26" s="41">
        <f t="shared" si="9"/>
        <v>92.39</v>
      </c>
      <c r="AA26" s="42">
        <f t="shared" si="10"/>
        <v>35</v>
      </c>
      <c r="AB26" s="37">
        <v>55.01</v>
      </c>
      <c r="AC26" s="38">
        <v>0</v>
      </c>
      <c r="AD26" s="39">
        <v>0</v>
      </c>
      <c r="AE26" s="39">
        <v>0</v>
      </c>
      <c r="AF26" s="41">
        <f t="shared" si="11"/>
        <v>55.01</v>
      </c>
      <c r="AG26" s="42">
        <f t="shared" si="12"/>
        <v>29</v>
      </c>
      <c r="AH26" s="37">
        <v>75.89</v>
      </c>
      <c r="AI26" s="38">
        <v>0</v>
      </c>
      <c r="AJ26" s="39">
        <v>0</v>
      </c>
      <c r="AK26" s="39">
        <v>0</v>
      </c>
      <c r="AL26" s="41">
        <f t="shared" si="13"/>
        <v>75.89</v>
      </c>
      <c r="AM26" s="42">
        <f t="shared" si="14"/>
        <v>30</v>
      </c>
      <c r="AN26" s="37">
        <v>70.38</v>
      </c>
      <c r="AO26" s="84">
        <v>0</v>
      </c>
      <c r="AP26" s="39">
        <v>0</v>
      </c>
      <c r="AQ26" s="39">
        <v>0</v>
      </c>
      <c r="AR26" s="41">
        <f t="shared" si="16"/>
        <v>70.38</v>
      </c>
      <c r="AS26" s="42">
        <f t="shared" si="15"/>
        <v>24</v>
      </c>
      <c r="AT26" s="43" t="s">
        <v>54</v>
      </c>
    </row>
    <row r="27" spans="1:46" s="43" customFormat="1" ht="15.75">
      <c r="A27" s="1" t="s">
        <v>68</v>
      </c>
      <c r="B27" s="29"/>
      <c r="C27" s="30"/>
      <c r="D27" s="31"/>
      <c r="E27" s="32">
        <f t="shared" si="0"/>
        <v>34</v>
      </c>
      <c r="F27" s="33">
        <f t="shared" si="1"/>
        <v>186</v>
      </c>
      <c r="G27" s="34">
        <f t="shared" si="2"/>
        <v>3</v>
      </c>
      <c r="H27" s="35">
        <f t="shared" si="3"/>
        <v>15</v>
      </c>
      <c r="I27" s="36">
        <f t="shared" si="4"/>
        <v>466.43</v>
      </c>
      <c r="J27" s="37">
        <v>35.37</v>
      </c>
      <c r="K27" s="38">
        <v>0</v>
      </c>
      <c r="L27" s="39">
        <v>0</v>
      </c>
      <c r="M27" s="39">
        <v>0</v>
      </c>
      <c r="N27" s="40">
        <f t="shared" si="5"/>
        <v>35.37</v>
      </c>
      <c r="O27" s="35">
        <f t="shared" si="6"/>
        <v>33</v>
      </c>
      <c r="P27" s="37">
        <v>71.15</v>
      </c>
      <c r="Q27" s="38">
        <v>8</v>
      </c>
      <c r="R27" s="39">
        <v>0</v>
      </c>
      <c r="S27" s="39">
        <v>0</v>
      </c>
      <c r="T27" s="41">
        <f t="shared" si="7"/>
        <v>111.15</v>
      </c>
      <c r="U27" s="42">
        <f t="shared" si="8"/>
        <v>34</v>
      </c>
      <c r="V27" s="37">
        <v>68.87</v>
      </c>
      <c r="W27" s="38">
        <v>0</v>
      </c>
      <c r="X27" s="39">
        <v>0</v>
      </c>
      <c r="Y27" s="39">
        <v>0</v>
      </c>
      <c r="Z27" s="41">
        <f t="shared" si="9"/>
        <v>68.87</v>
      </c>
      <c r="AA27" s="42">
        <f t="shared" si="10"/>
        <v>29</v>
      </c>
      <c r="AB27" s="37">
        <v>54.88</v>
      </c>
      <c r="AC27" s="38">
        <v>0</v>
      </c>
      <c r="AD27" s="39">
        <v>0</v>
      </c>
      <c r="AE27" s="39">
        <v>0</v>
      </c>
      <c r="AF27" s="41">
        <f t="shared" si="11"/>
        <v>54.88</v>
      </c>
      <c r="AG27" s="42">
        <f t="shared" si="12"/>
        <v>28</v>
      </c>
      <c r="AH27" s="37">
        <v>61.59</v>
      </c>
      <c r="AI27" s="38">
        <v>1</v>
      </c>
      <c r="AJ27" s="39">
        <v>0</v>
      </c>
      <c r="AK27" s="39">
        <v>0</v>
      </c>
      <c r="AL27" s="41">
        <f t="shared" si="13"/>
        <v>66.59</v>
      </c>
      <c r="AM27" s="42">
        <f t="shared" si="14"/>
        <v>25</v>
      </c>
      <c r="AN27" s="37">
        <v>99.57</v>
      </c>
      <c r="AO27" s="38">
        <v>6</v>
      </c>
      <c r="AP27" s="39">
        <v>0</v>
      </c>
      <c r="AQ27" s="39">
        <v>0</v>
      </c>
      <c r="AR27" s="41">
        <f t="shared" si="16"/>
        <v>129.57</v>
      </c>
      <c r="AS27" s="42">
        <f t="shared" si="15"/>
        <v>37</v>
      </c>
      <c r="AT27" s="43" t="s">
        <v>54</v>
      </c>
    </row>
    <row r="28" spans="1:46" s="43" customFormat="1" ht="15.75">
      <c r="A28" s="1" t="s">
        <v>45</v>
      </c>
      <c r="B28" s="29"/>
      <c r="C28" s="30"/>
      <c r="D28" s="31"/>
      <c r="E28" s="32">
        <f t="shared" si="0"/>
        <v>17</v>
      </c>
      <c r="F28" s="33">
        <f t="shared" si="1"/>
        <v>104</v>
      </c>
      <c r="G28" s="34">
        <f t="shared" si="2"/>
        <v>5</v>
      </c>
      <c r="H28" s="35">
        <f t="shared" si="3"/>
        <v>1</v>
      </c>
      <c r="I28" s="36">
        <f t="shared" si="4"/>
        <v>279.23</v>
      </c>
      <c r="J28" s="37">
        <v>27.83</v>
      </c>
      <c r="K28" s="38">
        <v>0</v>
      </c>
      <c r="L28" s="39">
        <v>0</v>
      </c>
      <c r="M28" s="39">
        <v>0</v>
      </c>
      <c r="N28" s="40">
        <f t="shared" si="5"/>
        <v>27.83</v>
      </c>
      <c r="O28" s="35">
        <f t="shared" si="6"/>
        <v>24</v>
      </c>
      <c r="P28" s="37">
        <v>42.36</v>
      </c>
      <c r="Q28" s="38">
        <v>0</v>
      </c>
      <c r="R28" s="39">
        <v>0</v>
      </c>
      <c r="S28" s="39">
        <v>0</v>
      </c>
      <c r="T28" s="41">
        <f t="shared" si="7"/>
        <v>42.36</v>
      </c>
      <c r="U28" s="42">
        <f t="shared" si="8"/>
        <v>9</v>
      </c>
      <c r="V28" s="37">
        <v>44.41</v>
      </c>
      <c r="W28" s="38">
        <v>0</v>
      </c>
      <c r="X28" s="39">
        <v>0</v>
      </c>
      <c r="Y28" s="39">
        <v>0</v>
      </c>
      <c r="Z28" s="41">
        <f t="shared" si="9"/>
        <v>44.41</v>
      </c>
      <c r="AA28" s="42">
        <f t="shared" si="10"/>
        <v>15</v>
      </c>
      <c r="AB28" s="37">
        <v>43.12</v>
      </c>
      <c r="AC28" s="84">
        <v>0</v>
      </c>
      <c r="AD28" s="39">
        <v>0</v>
      </c>
      <c r="AE28" s="39">
        <v>0</v>
      </c>
      <c r="AF28" s="41">
        <f t="shared" si="11"/>
        <v>43.12</v>
      </c>
      <c r="AG28" s="42">
        <f t="shared" si="12"/>
        <v>15</v>
      </c>
      <c r="AH28" s="37">
        <v>60.79</v>
      </c>
      <c r="AI28" s="38">
        <v>0</v>
      </c>
      <c r="AJ28" s="39">
        <v>1</v>
      </c>
      <c r="AK28" s="39">
        <v>0</v>
      </c>
      <c r="AL28" s="41">
        <f t="shared" si="13"/>
        <v>70.78999999999999</v>
      </c>
      <c r="AM28" s="42">
        <f t="shared" si="14"/>
        <v>29</v>
      </c>
      <c r="AN28" s="37">
        <v>45.72</v>
      </c>
      <c r="AO28" s="38">
        <v>1</v>
      </c>
      <c r="AP28" s="39">
        <v>0</v>
      </c>
      <c r="AQ28" s="39">
        <v>0</v>
      </c>
      <c r="AR28" s="41">
        <f t="shared" si="16"/>
        <v>50.72</v>
      </c>
      <c r="AS28" s="42">
        <f t="shared" si="15"/>
        <v>12</v>
      </c>
      <c r="AT28" s="43" t="s">
        <v>46</v>
      </c>
    </row>
    <row r="29" spans="1:46" s="43" customFormat="1" ht="15.75">
      <c r="A29" s="1" t="s">
        <v>61</v>
      </c>
      <c r="B29" s="29"/>
      <c r="C29" s="30"/>
      <c r="D29" s="31"/>
      <c r="E29" s="32">
        <f t="shared" si="0"/>
        <v>22</v>
      </c>
      <c r="F29" s="33">
        <f t="shared" si="1"/>
        <v>130</v>
      </c>
      <c r="G29" s="34">
        <f t="shared" si="2"/>
        <v>3</v>
      </c>
      <c r="H29" s="35">
        <f t="shared" si="3"/>
        <v>4</v>
      </c>
      <c r="I29" s="36">
        <f t="shared" si="4"/>
        <v>314.12</v>
      </c>
      <c r="J29" s="37">
        <v>25.03</v>
      </c>
      <c r="K29" s="38">
        <v>1</v>
      </c>
      <c r="L29" s="39">
        <v>0</v>
      </c>
      <c r="M29" s="39">
        <v>0</v>
      </c>
      <c r="N29" s="40">
        <f t="shared" si="5"/>
        <v>30.03</v>
      </c>
      <c r="O29" s="35">
        <f t="shared" si="6"/>
        <v>30</v>
      </c>
      <c r="P29" s="37">
        <v>45.65</v>
      </c>
      <c r="Q29" s="38">
        <v>0</v>
      </c>
      <c r="R29" s="39">
        <v>0</v>
      </c>
      <c r="S29" s="39">
        <v>0</v>
      </c>
      <c r="T29" s="41">
        <f t="shared" si="7"/>
        <v>45.65</v>
      </c>
      <c r="U29" s="42">
        <f t="shared" si="8"/>
        <v>12</v>
      </c>
      <c r="V29" s="37">
        <v>58.78</v>
      </c>
      <c r="W29" s="38">
        <v>0</v>
      </c>
      <c r="X29" s="39">
        <v>0</v>
      </c>
      <c r="Y29" s="39">
        <v>0</v>
      </c>
      <c r="Z29" s="41">
        <f t="shared" si="9"/>
        <v>58.78</v>
      </c>
      <c r="AA29" s="42">
        <f t="shared" si="10"/>
        <v>24</v>
      </c>
      <c r="AB29" s="37">
        <v>39.23</v>
      </c>
      <c r="AC29" s="38">
        <v>0</v>
      </c>
      <c r="AD29" s="39">
        <v>0</v>
      </c>
      <c r="AE29" s="39">
        <v>0</v>
      </c>
      <c r="AF29" s="41">
        <f t="shared" si="11"/>
        <v>39.23</v>
      </c>
      <c r="AG29" s="42">
        <f t="shared" si="12"/>
        <v>12</v>
      </c>
      <c r="AH29" s="37">
        <v>47.59</v>
      </c>
      <c r="AI29" s="38">
        <v>2</v>
      </c>
      <c r="AJ29" s="39">
        <v>1</v>
      </c>
      <c r="AK29" s="39">
        <v>0</v>
      </c>
      <c r="AL29" s="41">
        <f t="shared" si="13"/>
        <v>67.59</v>
      </c>
      <c r="AM29" s="42">
        <f t="shared" si="14"/>
        <v>26</v>
      </c>
      <c r="AN29" s="37">
        <v>57.84</v>
      </c>
      <c r="AO29" s="38">
        <v>1</v>
      </c>
      <c r="AP29" s="39">
        <v>1</v>
      </c>
      <c r="AQ29" s="39">
        <v>0</v>
      </c>
      <c r="AR29" s="41">
        <f t="shared" si="16"/>
        <v>72.84</v>
      </c>
      <c r="AS29" s="42">
        <f t="shared" si="15"/>
        <v>26</v>
      </c>
      <c r="AT29" s="43" t="s">
        <v>46</v>
      </c>
    </row>
    <row r="30" spans="1:46" s="43" customFormat="1" ht="15.75">
      <c r="A30" s="1" t="s">
        <v>75</v>
      </c>
      <c r="B30" s="29"/>
      <c r="C30" s="30"/>
      <c r="D30" s="31"/>
      <c r="E30" s="32">
        <f t="shared" si="0"/>
        <v>30</v>
      </c>
      <c r="F30" s="33">
        <f t="shared" si="1"/>
        <v>168</v>
      </c>
      <c r="G30" s="34">
        <f t="shared" si="2"/>
        <v>3</v>
      </c>
      <c r="H30" s="35">
        <f t="shared" si="3"/>
        <v>7</v>
      </c>
      <c r="I30" s="36">
        <f t="shared" si="4"/>
        <v>397.59999999999997</v>
      </c>
      <c r="J30" s="37">
        <v>24.3</v>
      </c>
      <c r="K30" s="38">
        <v>0</v>
      </c>
      <c r="L30" s="39">
        <v>0</v>
      </c>
      <c r="M30" s="39">
        <v>0</v>
      </c>
      <c r="N30" s="40">
        <f t="shared" si="5"/>
        <v>24.3</v>
      </c>
      <c r="O30" s="35">
        <f t="shared" si="6"/>
        <v>20</v>
      </c>
      <c r="P30" s="37">
        <v>64.83</v>
      </c>
      <c r="Q30" s="38">
        <v>1</v>
      </c>
      <c r="R30" s="39">
        <v>0</v>
      </c>
      <c r="S30" s="39">
        <v>0</v>
      </c>
      <c r="T30" s="41">
        <f t="shared" si="7"/>
        <v>69.83</v>
      </c>
      <c r="U30" s="42">
        <f t="shared" si="8"/>
        <v>26</v>
      </c>
      <c r="V30" s="37">
        <v>67.76</v>
      </c>
      <c r="W30" s="38">
        <v>0</v>
      </c>
      <c r="X30" s="39">
        <v>0</v>
      </c>
      <c r="Y30" s="39">
        <v>0</v>
      </c>
      <c r="Z30" s="41">
        <f t="shared" si="9"/>
        <v>67.76</v>
      </c>
      <c r="AA30" s="42">
        <f t="shared" si="10"/>
        <v>28</v>
      </c>
      <c r="AB30" s="37">
        <v>59.06</v>
      </c>
      <c r="AC30" s="84">
        <v>0</v>
      </c>
      <c r="AD30" s="39">
        <v>0</v>
      </c>
      <c r="AE30" s="39">
        <v>0</v>
      </c>
      <c r="AF30" s="41">
        <f t="shared" si="11"/>
        <v>59.06</v>
      </c>
      <c r="AG30" s="42">
        <f t="shared" si="12"/>
        <v>31</v>
      </c>
      <c r="AH30" s="37">
        <v>77.22</v>
      </c>
      <c r="AI30" s="38">
        <v>5</v>
      </c>
      <c r="AJ30" s="39">
        <v>0</v>
      </c>
      <c r="AK30" s="39">
        <v>0</v>
      </c>
      <c r="AL30" s="41">
        <f t="shared" si="13"/>
        <v>102.22</v>
      </c>
      <c r="AM30" s="42">
        <f t="shared" si="14"/>
        <v>34</v>
      </c>
      <c r="AN30" s="37">
        <v>69.43</v>
      </c>
      <c r="AO30" s="38">
        <v>1</v>
      </c>
      <c r="AP30" s="39">
        <v>0</v>
      </c>
      <c r="AQ30" s="39">
        <v>0</v>
      </c>
      <c r="AR30" s="41">
        <f t="shared" si="16"/>
        <v>74.43</v>
      </c>
      <c r="AS30" s="42">
        <f t="shared" si="15"/>
        <v>29</v>
      </c>
      <c r="AT30" s="43" t="s">
        <v>46</v>
      </c>
    </row>
    <row r="31" spans="1:46" s="43" customFormat="1" ht="15.75">
      <c r="A31" s="1" t="s">
        <v>40</v>
      </c>
      <c r="B31" s="29"/>
      <c r="C31" s="30"/>
      <c r="D31" s="31"/>
      <c r="E31" s="32">
        <f t="shared" si="0"/>
        <v>19</v>
      </c>
      <c r="F31" s="33">
        <f t="shared" si="1"/>
        <v>124</v>
      </c>
      <c r="G31" s="34">
        <f t="shared" si="2"/>
        <v>5</v>
      </c>
      <c r="H31" s="35">
        <f t="shared" si="3"/>
        <v>1</v>
      </c>
      <c r="I31" s="36">
        <f t="shared" si="4"/>
        <v>313.65</v>
      </c>
      <c r="J31" s="37">
        <v>28.57</v>
      </c>
      <c r="K31" s="38">
        <v>0</v>
      </c>
      <c r="L31" s="39">
        <v>0</v>
      </c>
      <c r="M31" s="39">
        <v>0</v>
      </c>
      <c r="N31" s="40">
        <f t="shared" si="5"/>
        <v>28.57</v>
      </c>
      <c r="O31" s="35">
        <f t="shared" si="6"/>
        <v>27</v>
      </c>
      <c r="P31" s="37">
        <v>55.62</v>
      </c>
      <c r="Q31" s="38">
        <v>0</v>
      </c>
      <c r="R31" s="39">
        <v>0</v>
      </c>
      <c r="S31" s="39">
        <v>0</v>
      </c>
      <c r="T31" s="41">
        <f t="shared" si="7"/>
        <v>55.62</v>
      </c>
      <c r="U31" s="42">
        <f t="shared" si="8"/>
        <v>16</v>
      </c>
      <c r="V31" s="37">
        <v>51.51</v>
      </c>
      <c r="W31" s="38">
        <v>0</v>
      </c>
      <c r="X31" s="39">
        <v>0</v>
      </c>
      <c r="Y31" s="39">
        <v>0</v>
      </c>
      <c r="Z31" s="41">
        <f t="shared" si="9"/>
        <v>51.51</v>
      </c>
      <c r="AA31" s="42">
        <f t="shared" si="10"/>
        <v>20</v>
      </c>
      <c r="AB31" s="37">
        <v>47</v>
      </c>
      <c r="AC31" s="38">
        <v>0</v>
      </c>
      <c r="AD31" s="39">
        <v>0</v>
      </c>
      <c r="AE31" s="39">
        <v>0</v>
      </c>
      <c r="AF31" s="41">
        <f t="shared" si="11"/>
        <v>47</v>
      </c>
      <c r="AG31" s="42">
        <f t="shared" si="12"/>
        <v>19</v>
      </c>
      <c r="AH31" s="37">
        <v>60.12</v>
      </c>
      <c r="AI31" s="38">
        <v>1</v>
      </c>
      <c r="AJ31" s="39">
        <v>0</v>
      </c>
      <c r="AK31" s="39">
        <v>0</v>
      </c>
      <c r="AL31" s="41">
        <f t="shared" si="13"/>
        <v>65.12</v>
      </c>
      <c r="AM31" s="42">
        <f t="shared" si="14"/>
        <v>22</v>
      </c>
      <c r="AN31" s="37">
        <v>65.83</v>
      </c>
      <c r="AO31" s="38">
        <v>0</v>
      </c>
      <c r="AP31" s="39">
        <v>0</v>
      </c>
      <c r="AQ31" s="39">
        <v>0</v>
      </c>
      <c r="AR31" s="41">
        <f t="shared" si="16"/>
        <v>65.83</v>
      </c>
      <c r="AS31" s="42">
        <f t="shared" si="15"/>
        <v>20</v>
      </c>
      <c r="AT31" s="43" t="s">
        <v>41</v>
      </c>
    </row>
    <row r="32" spans="1:46" s="43" customFormat="1" ht="15.75">
      <c r="A32" s="1" t="s">
        <v>47</v>
      </c>
      <c r="B32" s="29"/>
      <c r="C32" s="30"/>
      <c r="D32" s="31"/>
      <c r="E32" s="32">
        <f t="shared" si="0"/>
        <v>10</v>
      </c>
      <c r="F32" s="33">
        <f t="shared" si="1"/>
        <v>66</v>
      </c>
      <c r="G32" s="34">
        <f t="shared" si="2"/>
        <v>5</v>
      </c>
      <c r="H32" s="35">
        <f t="shared" si="3"/>
        <v>1</v>
      </c>
      <c r="I32" s="36">
        <f t="shared" si="4"/>
        <v>243.01</v>
      </c>
      <c r="J32" s="37">
        <v>18.02</v>
      </c>
      <c r="K32" s="38">
        <v>0</v>
      </c>
      <c r="L32" s="39">
        <v>0</v>
      </c>
      <c r="M32" s="39">
        <v>0</v>
      </c>
      <c r="N32" s="40">
        <f t="shared" si="5"/>
        <v>18.02</v>
      </c>
      <c r="O32" s="35">
        <f t="shared" si="6"/>
        <v>9</v>
      </c>
      <c r="P32" s="37">
        <v>47.06</v>
      </c>
      <c r="Q32" s="38">
        <v>0</v>
      </c>
      <c r="R32" s="39">
        <v>1</v>
      </c>
      <c r="S32" s="39">
        <v>0</v>
      </c>
      <c r="T32" s="41">
        <f t="shared" si="7"/>
        <v>57.06</v>
      </c>
      <c r="U32" s="42">
        <f t="shared" si="8"/>
        <v>19</v>
      </c>
      <c r="V32" s="37">
        <v>35.74</v>
      </c>
      <c r="W32" s="38">
        <v>0</v>
      </c>
      <c r="X32" s="39">
        <v>0</v>
      </c>
      <c r="Y32" s="39">
        <v>0</v>
      </c>
      <c r="Z32" s="41">
        <f t="shared" si="9"/>
        <v>35.74</v>
      </c>
      <c r="AA32" s="42">
        <f t="shared" si="10"/>
        <v>6</v>
      </c>
      <c r="AB32" s="37">
        <v>37.79</v>
      </c>
      <c r="AC32" s="38">
        <v>0</v>
      </c>
      <c r="AD32" s="39">
        <v>0</v>
      </c>
      <c r="AE32" s="39">
        <v>0</v>
      </c>
      <c r="AF32" s="41">
        <f t="shared" si="11"/>
        <v>37.79</v>
      </c>
      <c r="AG32" s="42">
        <f t="shared" si="12"/>
        <v>9</v>
      </c>
      <c r="AH32" s="37">
        <v>38.19</v>
      </c>
      <c r="AI32" s="84">
        <v>1</v>
      </c>
      <c r="AJ32" s="39">
        <v>0</v>
      </c>
      <c r="AK32" s="39">
        <v>0</v>
      </c>
      <c r="AL32" s="41">
        <f t="shared" si="13"/>
        <v>43.19</v>
      </c>
      <c r="AM32" s="42">
        <f t="shared" si="14"/>
        <v>10</v>
      </c>
      <c r="AN32" s="37">
        <v>51.21</v>
      </c>
      <c r="AO32" s="38">
        <v>0</v>
      </c>
      <c r="AP32" s="39">
        <v>0</v>
      </c>
      <c r="AQ32" s="39">
        <v>0</v>
      </c>
      <c r="AR32" s="41">
        <f t="shared" si="16"/>
        <v>51.21</v>
      </c>
      <c r="AS32" s="42">
        <f t="shared" si="15"/>
        <v>13</v>
      </c>
      <c r="AT32" s="43" t="s">
        <v>48</v>
      </c>
    </row>
    <row r="33" spans="1:46" s="43" customFormat="1" ht="15.75">
      <c r="A33" s="1" t="s">
        <v>57</v>
      </c>
      <c r="B33" s="29"/>
      <c r="C33" s="30"/>
      <c r="D33" s="31"/>
      <c r="E33" s="32">
        <f t="shared" si="0"/>
        <v>14</v>
      </c>
      <c r="F33" s="33">
        <f t="shared" si="1"/>
        <v>100</v>
      </c>
      <c r="G33" s="34">
        <f t="shared" si="2"/>
        <v>5</v>
      </c>
      <c r="H33" s="35">
        <f t="shared" si="3"/>
        <v>4</v>
      </c>
      <c r="I33" s="36">
        <f t="shared" si="4"/>
        <v>270.25</v>
      </c>
      <c r="J33" s="37">
        <v>31.74</v>
      </c>
      <c r="K33" s="84">
        <v>0</v>
      </c>
      <c r="L33" s="39">
        <v>0</v>
      </c>
      <c r="M33" s="39">
        <v>0</v>
      </c>
      <c r="N33" s="40">
        <f t="shared" si="5"/>
        <v>31.74</v>
      </c>
      <c r="O33" s="35">
        <f t="shared" si="6"/>
        <v>31</v>
      </c>
      <c r="P33" s="37">
        <v>43.09</v>
      </c>
      <c r="Q33" s="38">
        <v>0</v>
      </c>
      <c r="R33" s="39">
        <v>0</v>
      </c>
      <c r="S33" s="39">
        <v>0</v>
      </c>
      <c r="T33" s="41">
        <f t="shared" si="7"/>
        <v>43.09</v>
      </c>
      <c r="U33" s="42">
        <f t="shared" si="8"/>
        <v>10</v>
      </c>
      <c r="V33" s="37">
        <v>41.09</v>
      </c>
      <c r="W33" s="38">
        <v>0</v>
      </c>
      <c r="X33" s="39">
        <v>0</v>
      </c>
      <c r="Y33" s="39">
        <v>0</v>
      </c>
      <c r="Z33" s="41">
        <f t="shared" si="9"/>
        <v>41.09</v>
      </c>
      <c r="AA33" s="42">
        <f t="shared" si="10"/>
        <v>12</v>
      </c>
      <c r="AB33" s="37">
        <v>38.36</v>
      </c>
      <c r="AC33" s="38">
        <v>0</v>
      </c>
      <c r="AD33" s="39">
        <v>0</v>
      </c>
      <c r="AE33" s="39">
        <v>0</v>
      </c>
      <c r="AF33" s="41">
        <f t="shared" si="11"/>
        <v>38.36</v>
      </c>
      <c r="AG33" s="42">
        <f t="shared" si="12"/>
        <v>11</v>
      </c>
      <c r="AH33" s="37">
        <v>50.61</v>
      </c>
      <c r="AI33" s="38">
        <v>4</v>
      </c>
      <c r="AJ33" s="39">
        <v>0</v>
      </c>
      <c r="AK33" s="39">
        <v>0</v>
      </c>
      <c r="AL33" s="41">
        <f t="shared" si="13"/>
        <v>70.61</v>
      </c>
      <c r="AM33" s="42">
        <f t="shared" si="14"/>
        <v>28</v>
      </c>
      <c r="AN33" s="37">
        <v>45.36</v>
      </c>
      <c r="AO33" s="38">
        <v>0</v>
      </c>
      <c r="AP33" s="39">
        <v>0</v>
      </c>
      <c r="AQ33" s="39">
        <v>0</v>
      </c>
      <c r="AR33" s="41">
        <f t="shared" si="16"/>
        <v>45.36</v>
      </c>
      <c r="AS33" s="42">
        <f t="shared" si="15"/>
        <v>8</v>
      </c>
      <c r="AT33" s="43" t="s">
        <v>48</v>
      </c>
    </row>
    <row r="34" spans="1:46" s="43" customFormat="1" ht="15.75">
      <c r="A34" s="1" t="s">
        <v>49</v>
      </c>
      <c r="B34" s="29"/>
      <c r="C34" s="30"/>
      <c r="D34" s="31"/>
      <c r="E34" s="32">
        <f t="shared" si="0"/>
        <v>1</v>
      </c>
      <c r="F34" s="33">
        <f t="shared" si="1"/>
        <v>6</v>
      </c>
      <c r="G34" s="34">
        <f t="shared" si="2"/>
        <v>6</v>
      </c>
      <c r="H34" s="35">
        <f t="shared" si="3"/>
        <v>0</v>
      </c>
      <c r="I34" s="36">
        <f t="shared" si="4"/>
        <v>145.32</v>
      </c>
      <c r="J34" s="37">
        <v>12.88</v>
      </c>
      <c r="K34" s="38">
        <v>0</v>
      </c>
      <c r="L34" s="39">
        <v>0</v>
      </c>
      <c r="M34" s="39">
        <v>0</v>
      </c>
      <c r="N34" s="40">
        <f t="shared" si="5"/>
        <v>12.88</v>
      </c>
      <c r="O34" s="35">
        <f t="shared" si="6"/>
        <v>1</v>
      </c>
      <c r="P34" s="37">
        <v>24.58</v>
      </c>
      <c r="Q34" s="38">
        <v>0</v>
      </c>
      <c r="R34" s="39">
        <v>0</v>
      </c>
      <c r="S34" s="39">
        <v>0</v>
      </c>
      <c r="T34" s="41">
        <f t="shared" si="7"/>
        <v>24.58</v>
      </c>
      <c r="U34" s="42">
        <f t="shared" si="8"/>
        <v>1</v>
      </c>
      <c r="V34" s="37">
        <v>24.81</v>
      </c>
      <c r="W34" s="38">
        <v>0</v>
      </c>
      <c r="X34" s="39">
        <v>0</v>
      </c>
      <c r="Y34" s="39">
        <v>0</v>
      </c>
      <c r="Z34" s="41">
        <f t="shared" si="9"/>
        <v>24.81</v>
      </c>
      <c r="AA34" s="42">
        <f t="shared" si="10"/>
        <v>1</v>
      </c>
      <c r="AB34" s="37">
        <v>25.48</v>
      </c>
      <c r="AC34" s="84">
        <v>0</v>
      </c>
      <c r="AD34" s="39">
        <v>0</v>
      </c>
      <c r="AE34" s="39">
        <v>0</v>
      </c>
      <c r="AF34" s="41">
        <f t="shared" si="11"/>
        <v>25.48</v>
      </c>
      <c r="AG34" s="42">
        <f t="shared" si="12"/>
        <v>1</v>
      </c>
      <c r="AH34" s="37">
        <v>27.12</v>
      </c>
      <c r="AI34" s="38">
        <v>0</v>
      </c>
      <c r="AJ34" s="39">
        <v>0</v>
      </c>
      <c r="AK34" s="39">
        <v>0</v>
      </c>
      <c r="AL34" s="41">
        <f t="shared" si="13"/>
        <v>27.12</v>
      </c>
      <c r="AM34" s="42">
        <f t="shared" si="14"/>
        <v>1</v>
      </c>
      <c r="AN34" s="37">
        <v>30.45</v>
      </c>
      <c r="AO34" s="38">
        <v>0</v>
      </c>
      <c r="AP34" s="39">
        <v>0</v>
      </c>
      <c r="AQ34" s="39">
        <v>0</v>
      </c>
      <c r="AR34" s="41">
        <f t="shared" si="16"/>
        <v>30.45</v>
      </c>
      <c r="AS34" s="42">
        <f t="shared" si="15"/>
        <v>1</v>
      </c>
      <c r="AT34" s="43" t="s">
        <v>50</v>
      </c>
    </row>
    <row r="35" spans="1:46" s="43" customFormat="1" ht="15.75">
      <c r="A35" s="1" t="s">
        <v>80</v>
      </c>
      <c r="B35" s="29"/>
      <c r="C35" s="30"/>
      <c r="D35" s="31"/>
      <c r="E35" s="32">
        <f t="shared" si="0"/>
        <v>35</v>
      </c>
      <c r="F35" s="33">
        <f t="shared" si="1"/>
        <v>200</v>
      </c>
      <c r="G35" s="34">
        <f t="shared" si="2"/>
        <v>1</v>
      </c>
      <c r="H35" s="35">
        <f t="shared" si="3"/>
        <v>29</v>
      </c>
      <c r="I35" s="36">
        <f t="shared" si="4"/>
        <v>576.71</v>
      </c>
      <c r="J35" s="37">
        <v>24.4</v>
      </c>
      <c r="K35" s="38">
        <v>0</v>
      </c>
      <c r="L35" s="39">
        <v>0</v>
      </c>
      <c r="M35" s="39">
        <v>0</v>
      </c>
      <c r="N35" s="40">
        <f t="shared" si="5"/>
        <v>24.4</v>
      </c>
      <c r="O35" s="35">
        <f t="shared" si="6"/>
        <v>21</v>
      </c>
      <c r="P35" s="37">
        <v>91.28</v>
      </c>
      <c r="Q35" s="38">
        <v>7</v>
      </c>
      <c r="R35" s="39">
        <v>0</v>
      </c>
      <c r="S35" s="39">
        <v>0</v>
      </c>
      <c r="T35" s="41">
        <f t="shared" si="7"/>
        <v>126.28</v>
      </c>
      <c r="U35" s="42">
        <f t="shared" si="8"/>
        <v>36</v>
      </c>
      <c r="V35" s="37">
        <v>68.63</v>
      </c>
      <c r="W35" s="38">
        <v>7</v>
      </c>
      <c r="X35" s="39">
        <v>0</v>
      </c>
      <c r="Y35" s="39">
        <v>0</v>
      </c>
      <c r="Z35" s="41">
        <f t="shared" si="9"/>
        <v>103.63</v>
      </c>
      <c r="AA35" s="42">
        <f t="shared" si="10"/>
        <v>36</v>
      </c>
      <c r="AB35" s="37">
        <v>59.28</v>
      </c>
      <c r="AC35" s="38">
        <v>7</v>
      </c>
      <c r="AD35" s="39">
        <v>0</v>
      </c>
      <c r="AE35" s="39">
        <v>0</v>
      </c>
      <c r="AF35" s="41">
        <f t="shared" si="11"/>
        <v>94.28</v>
      </c>
      <c r="AG35" s="42">
        <f t="shared" si="12"/>
        <v>36</v>
      </c>
      <c r="AH35" s="37">
        <v>100.11</v>
      </c>
      <c r="AI35" s="38">
        <v>7</v>
      </c>
      <c r="AJ35" s="39">
        <v>0</v>
      </c>
      <c r="AK35" s="39">
        <v>0</v>
      </c>
      <c r="AL35" s="41">
        <f t="shared" si="13"/>
        <v>135.11</v>
      </c>
      <c r="AM35" s="42">
        <f t="shared" si="14"/>
        <v>38</v>
      </c>
      <c r="AN35" s="37">
        <v>88.01</v>
      </c>
      <c r="AO35" s="38">
        <v>1</v>
      </c>
      <c r="AP35" s="39">
        <v>0</v>
      </c>
      <c r="AQ35" s="39">
        <v>0</v>
      </c>
      <c r="AR35" s="41">
        <f t="shared" si="16"/>
        <v>93.01</v>
      </c>
      <c r="AS35" s="42">
        <f t="shared" si="15"/>
        <v>33</v>
      </c>
      <c r="AT35" s="43" t="s">
        <v>50</v>
      </c>
    </row>
    <row r="36" spans="1:46" s="43" customFormat="1" ht="15.75">
      <c r="A36" s="1" t="s">
        <v>71</v>
      </c>
      <c r="B36" s="29"/>
      <c r="C36" s="30"/>
      <c r="D36" s="31"/>
      <c r="E36" s="32">
        <f t="shared" si="0"/>
        <v>15</v>
      </c>
      <c r="F36" s="33">
        <f t="shared" si="1"/>
        <v>101</v>
      </c>
      <c r="G36" s="34">
        <f t="shared" si="2"/>
        <v>5</v>
      </c>
      <c r="H36" s="35">
        <f t="shared" si="3"/>
        <v>1</v>
      </c>
      <c r="I36" s="36">
        <f t="shared" si="4"/>
        <v>263.89</v>
      </c>
      <c r="J36" s="37">
        <v>36.21</v>
      </c>
      <c r="K36" s="38">
        <v>0</v>
      </c>
      <c r="L36" s="39">
        <v>0</v>
      </c>
      <c r="M36" s="39">
        <v>0</v>
      </c>
      <c r="N36" s="40">
        <f t="shared" si="5"/>
        <v>36.21</v>
      </c>
      <c r="O36" s="35">
        <f t="shared" si="6"/>
        <v>34</v>
      </c>
      <c r="P36" s="37">
        <v>44.11</v>
      </c>
      <c r="Q36" s="38">
        <v>0</v>
      </c>
      <c r="R36" s="39">
        <v>0</v>
      </c>
      <c r="S36" s="39">
        <v>0</v>
      </c>
      <c r="T36" s="41">
        <f t="shared" si="7"/>
        <v>44.11</v>
      </c>
      <c r="U36" s="42">
        <f t="shared" si="8"/>
        <v>11</v>
      </c>
      <c r="V36" s="37">
        <v>47.32</v>
      </c>
      <c r="W36" s="38">
        <v>0</v>
      </c>
      <c r="X36" s="39">
        <v>0</v>
      </c>
      <c r="Y36" s="39">
        <v>0</v>
      </c>
      <c r="Z36" s="41">
        <f t="shared" si="9"/>
        <v>47.32</v>
      </c>
      <c r="AA36" s="42">
        <f t="shared" si="10"/>
        <v>17</v>
      </c>
      <c r="AB36" s="37">
        <v>40.28</v>
      </c>
      <c r="AC36" s="38">
        <v>1</v>
      </c>
      <c r="AD36" s="39">
        <v>0</v>
      </c>
      <c r="AE36" s="39">
        <v>0</v>
      </c>
      <c r="AF36" s="41">
        <f t="shared" si="11"/>
        <v>45.28</v>
      </c>
      <c r="AG36" s="42">
        <f t="shared" si="12"/>
        <v>17</v>
      </c>
      <c r="AH36" s="37">
        <v>44.26</v>
      </c>
      <c r="AI36" s="38">
        <v>0</v>
      </c>
      <c r="AJ36" s="39">
        <v>0</v>
      </c>
      <c r="AK36" s="39">
        <v>0</v>
      </c>
      <c r="AL36" s="41">
        <f t="shared" si="13"/>
        <v>44.26</v>
      </c>
      <c r="AM36" s="42">
        <f t="shared" si="14"/>
        <v>12</v>
      </c>
      <c r="AN36" s="37">
        <v>46.71</v>
      </c>
      <c r="AO36" s="38">
        <v>0</v>
      </c>
      <c r="AP36" s="39">
        <v>0</v>
      </c>
      <c r="AQ36" s="39">
        <v>0</v>
      </c>
      <c r="AR36" s="41">
        <f t="shared" si="16"/>
        <v>46.71</v>
      </c>
      <c r="AS36" s="42">
        <f t="shared" si="15"/>
        <v>10</v>
      </c>
      <c r="AT36" s="43" t="s">
        <v>72</v>
      </c>
    </row>
    <row r="37" spans="1:46" s="43" customFormat="1" ht="15.75">
      <c r="A37" s="1" t="s">
        <v>86</v>
      </c>
      <c r="B37" s="29"/>
      <c r="C37" s="30"/>
      <c r="D37" s="31"/>
      <c r="E37" s="32">
        <f t="shared" si="0"/>
        <v>31</v>
      </c>
      <c r="F37" s="33">
        <f t="shared" si="1"/>
        <v>174</v>
      </c>
      <c r="G37" s="34">
        <f t="shared" si="2"/>
        <v>5</v>
      </c>
      <c r="H37" s="35">
        <f t="shared" si="3"/>
        <v>1</v>
      </c>
      <c r="I37" s="36">
        <f t="shared" si="4"/>
        <v>387.73</v>
      </c>
      <c r="J37" s="37">
        <v>36.66</v>
      </c>
      <c r="K37" s="38">
        <v>0</v>
      </c>
      <c r="L37" s="39">
        <v>0</v>
      </c>
      <c r="M37" s="39">
        <v>0</v>
      </c>
      <c r="N37" s="40">
        <f t="shared" si="5"/>
        <v>36.66</v>
      </c>
      <c r="O37" s="35">
        <f t="shared" si="6"/>
        <v>35</v>
      </c>
      <c r="P37" s="37">
        <v>63.77</v>
      </c>
      <c r="Q37" s="38">
        <v>1</v>
      </c>
      <c r="R37" s="39">
        <v>0</v>
      </c>
      <c r="S37" s="39">
        <v>0</v>
      </c>
      <c r="T37" s="41">
        <f t="shared" si="7"/>
        <v>68.77000000000001</v>
      </c>
      <c r="U37" s="42">
        <f t="shared" si="8"/>
        <v>25</v>
      </c>
      <c r="V37" s="37">
        <v>62.42</v>
      </c>
      <c r="W37" s="38">
        <v>0</v>
      </c>
      <c r="X37" s="39">
        <v>0</v>
      </c>
      <c r="Y37" s="39">
        <v>0</v>
      </c>
      <c r="Z37" s="41">
        <f t="shared" si="9"/>
        <v>62.42</v>
      </c>
      <c r="AA37" s="42">
        <f t="shared" si="10"/>
        <v>25</v>
      </c>
      <c r="AB37" s="37">
        <v>55.8</v>
      </c>
      <c r="AC37" s="38">
        <v>0</v>
      </c>
      <c r="AD37" s="39">
        <v>1</v>
      </c>
      <c r="AE37" s="39">
        <v>0</v>
      </c>
      <c r="AF37" s="41">
        <f t="shared" si="11"/>
        <v>65.8</v>
      </c>
      <c r="AG37" s="42">
        <f t="shared" si="12"/>
        <v>33</v>
      </c>
      <c r="AH37" s="37">
        <v>66.14</v>
      </c>
      <c r="AI37" s="84">
        <v>0</v>
      </c>
      <c r="AJ37" s="39">
        <v>0</v>
      </c>
      <c r="AK37" s="39">
        <v>0</v>
      </c>
      <c r="AL37" s="41">
        <f t="shared" si="13"/>
        <v>66.14</v>
      </c>
      <c r="AM37" s="42">
        <f t="shared" si="14"/>
        <v>24</v>
      </c>
      <c r="AN37" s="37">
        <v>87.94</v>
      </c>
      <c r="AO37" s="38">
        <v>0</v>
      </c>
      <c r="AP37" s="39">
        <v>0</v>
      </c>
      <c r="AQ37" s="39">
        <v>0</v>
      </c>
      <c r="AR37" s="41">
        <f t="shared" si="16"/>
        <v>87.94</v>
      </c>
      <c r="AS37" s="42">
        <f t="shared" si="15"/>
        <v>32</v>
      </c>
      <c r="AT37" s="43" t="s">
        <v>72</v>
      </c>
    </row>
    <row r="38" spans="1:46" s="43" customFormat="1" ht="15.75">
      <c r="A38" s="1" t="s">
        <v>66</v>
      </c>
      <c r="B38" s="29"/>
      <c r="C38" s="30"/>
      <c r="D38" s="31"/>
      <c r="E38" s="32">
        <f t="shared" si="0"/>
        <v>20</v>
      </c>
      <c r="F38" s="33">
        <f t="shared" si="1"/>
        <v>125</v>
      </c>
      <c r="G38" s="34">
        <f t="shared" si="2"/>
        <v>5</v>
      </c>
      <c r="H38" s="35">
        <f t="shared" si="3"/>
        <v>1</v>
      </c>
      <c r="I38" s="36">
        <f t="shared" si="4"/>
        <v>318.57000000000005</v>
      </c>
      <c r="J38" s="37">
        <v>22.6</v>
      </c>
      <c r="K38" s="38">
        <v>0</v>
      </c>
      <c r="L38" s="39">
        <v>0</v>
      </c>
      <c r="M38" s="39">
        <v>0</v>
      </c>
      <c r="N38" s="40">
        <f t="shared" si="5"/>
        <v>22.6</v>
      </c>
      <c r="O38" s="35">
        <f t="shared" si="6"/>
        <v>16</v>
      </c>
      <c r="P38" s="37">
        <v>66.89</v>
      </c>
      <c r="Q38" s="84">
        <v>0</v>
      </c>
      <c r="R38" s="39">
        <v>0</v>
      </c>
      <c r="S38" s="39">
        <v>0</v>
      </c>
      <c r="T38" s="41">
        <f t="shared" si="7"/>
        <v>66.89</v>
      </c>
      <c r="U38" s="42">
        <f t="shared" si="8"/>
        <v>24</v>
      </c>
      <c r="V38" s="37">
        <v>50.67</v>
      </c>
      <c r="W38" s="38">
        <v>0</v>
      </c>
      <c r="X38" s="39">
        <v>0</v>
      </c>
      <c r="Y38" s="39">
        <v>0</v>
      </c>
      <c r="Z38" s="41">
        <f t="shared" si="9"/>
        <v>50.67</v>
      </c>
      <c r="AA38" s="42">
        <f t="shared" si="10"/>
        <v>19</v>
      </c>
      <c r="AB38" s="37">
        <v>50.34</v>
      </c>
      <c r="AC38" s="38">
        <v>0</v>
      </c>
      <c r="AD38" s="39">
        <v>0</v>
      </c>
      <c r="AE38" s="39">
        <v>0</v>
      </c>
      <c r="AF38" s="41">
        <f t="shared" si="11"/>
        <v>50.34</v>
      </c>
      <c r="AG38" s="42">
        <f t="shared" si="12"/>
        <v>23</v>
      </c>
      <c r="AH38" s="37">
        <v>53.93</v>
      </c>
      <c r="AI38" s="38">
        <v>1</v>
      </c>
      <c r="AJ38" s="39">
        <v>1</v>
      </c>
      <c r="AK38" s="39">
        <v>0</v>
      </c>
      <c r="AL38" s="41">
        <f t="shared" si="13"/>
        <v>68.93</v>
      </c>
      <c r="AM38" s="42">
        <f t="shared" si="14"/>
        <v>27</v>
      </c>
      <c r="AN38" s="37">
        <v>59.14</v>
      </c>
      <c r="AO38" s="38">
        <v>0</v>
      </c>
      <c r="AP38" s="39">
        <v>0</v>
      </c>
      <c r="AQ38" s="39">
        <v>0</v>
      </c>
      <c r="AR38" s="41">
        <f t="shared" si="16"/>
        <v>59.14</v>
      </c>
      <c r="AS38" s="42">
        <f t="shared" si="15"/>
        <v>16</v>
      </c>
      <c r="AT38" s="43" t="s">
        <v>67</v>
      </c>
    </row>
    <row r="39" spans="1:46" s="43" customFormat="1" ht="15.75">
      <c r="A39" s="1" t="s">
        <v>58</v>
      </c>
      <c r="B39" s="29"/>
      <c r="C39" s="30"/>
      <c r="D39" s="31"/>
      <c r="E39" s="32">
        <f t="shared" si="0"/>
        <v>2</v>
      </c>
      <c r="F39" s="33">
        <f t="shared" si="1"/>
        <v>16</v>
      </c>
      <c r="G39" s="34">
        <f t="shared" si="2"/>
        <v>6</v>
      </c>
      <c r="H39" s="35">
        <f t="shared" si="3"/>
        <v>0</v>
      </c>
      <c r="I39" s="36">
        <f t="shared" si="4"/>
        <v>173.18</v>
      </c>
      <c r="J39" s="37">
        <v>14.6</v>
      </c>
      <c r="K39" s="38">
        <v>0</v>
      </c>
      <c r="L39" s="39">
        <v>0</v>
      </c>
      <c r="M39" s="39">
        <v>0</v>
      </c>
      <c r="N39" s="40">
        <f t="shared" si="5"/>
        <v>14.6</v>
      </c>
      <c r="O39" s="35">
        <f t="shared" si="6"/>
        <v>3</v>
      </c>
      <c r="P39" s="37">
        <v>35.11</v>
      </c>
      <c r="Q39" s="38">
        <v>0</v>
      </c>
      <c r="R39" s="39">
        <v>0</v>
      </c>
      <c r="S39" s="85">
        <v>1</v>
      </c>
      <c r="T39" s="41">
        <f>IF((OR(P39="",P39="DNF",P39="DQ",P39="DNC")),"",(P39+(5*Q39)+(R39*10)-(S39*5)))</f>
        <v>30.11</v>
      </c>
      <c r="U39" s="42">
        <f t="shared" si="8"/>
        <v>2</v>
      </c>
      <c r="V39" s="37">
        <v>31.08</v>
      </c>
      <c r="W39" s="38">
        <v>0</v>
      </c>
      <c r="X39" s="39">
        <v>0</v>
      </c>
      <c r="Y39" s="39">
        <v>0</v>
      </c>
      <c r="Z39" s="41">
        <f t="shared" si="9"/>
        <v>31.08</v>
      </c>
      <c r="AA39" s="42">
        <f t="shared" si="10"/>
        <v>3</v>
      </c>
      <c r="AB39" s="37">
        <v>31.26</v>
      </c>
      <c r="AC39" s="38">
        <v>0</v>
      </c>
      <c r="AD39" s="39">
        <v>0</v>
      </c>
      <c r="AE39" s="39">
        <v>0</v>
      </c>
      <c r="AF39" s="41">
        <f t="shared" si="11"/>
        <v>31.26</v>
      </c>
      <c r="AG39" s="42">
        <f t="shared" si="12"/>
        <v>3</v>
      </c>
      <c r="AH39" s="37">
        <v>29.39</v>
      </c>
      <c r="AI39" s="38">
        <v>0</v>
      </c>
      <c r="AJ39" s="39">
        <v>0</v>
      </c>
      <c r="AK39" s="39">
        <v>0</v>
      </c>
      <c r="AL39" s="41">
        <f t="shared" si="13"/>
        <v>29.39</v>
      </c>
      <c r="AM39" s="42">
        <f t="shared" si="14"/>
        <v>2</v>
      </c>
      <c r="AN39" s="37">
        <v>36.74</v>
      </c>
      <c r="AO39" s="38">
        <v>0</v>
      </c>
      <c r="AP39" s="39">
        <v>0</v>
      </c>
      <c r="AQ39" s="39">
        <v>0</v>
      </c>
      <c r="AR39" s="41">
        <f t="shared" si="16"/>
        <v>36.74</v>
      </c>
      <c r="AS39" s="42">
        <f t="shared" si="15"/>
        <v>3</v>
      </c>
      <c r="AT39" s="43" t="s">
        <v>35</v>
      </c>
    </row>
    <row r="40" spans="1:46" s="43" customFormat="1" ht="15.75">
      <c r="A40" s="1" t="s">
        <v>34</v>
      </c>
      <c r="B40" s="29"/>
      <c r="C40" s="30"/>
      <c r="D40" s="31"/>
      <c r="E40" s="32">
        <f t="shared" si="0"/>
        <v>4</v>
      </c>
      <c r="F40" s="33">
        <f t="shared" si="1"/>
        <v>40</v>
      </c>
      <c r="G40" s="34">
        <f t="shared" si="2"/>
        <v>5</v>
      </c>
      <c r="H40" s="35">
        <f t="shared" si="3"/>
        <v>2</v>
      </c>
      <c r="I40" s="36">
        <f t="shared" si="4"/>
        <v>219.93</v>
      </c>
      <c r="J40" s="37">
        <v>17.86</v>
      </c>
      <c r="K40" s="38">
        <v>0</v>
      </c>
      <c r="L40" s="39">
        <v>0</v>
      </c>
      <c r="M40" s="39">
        <v>0</v>
      </c>
      <c r="N40" s="40">
        <f t="shared" si="5"/>
        <v>17.86</v>
      </c>
      <c r="O40" s="35">
        <f t="shared" si="6"/>
        <v>8</v>
      </c>
      <c r="P40" s="37">
        <v>40.93</v>
      </c>
      <c r="Q40" s="38">
        <v>0</v>
      </c>
      <c r="R40" s="39">
        <v>0</v>
      </c>
      <c r="S40" s="39">
        <v>0</v>
      </c>
      <c r="T40" s="41">
        <f>IF((OR(P40="",P40="DNF",P40="DQ",P40="DNC")),"",(P40+(5*Q40)+(R40*10)-(S40*10)))</f>
        <v>40.93</v>
      </c>
      <c r="U40" s="42">
        <f t="shared" si="8"/>
        <v>5</v>
      </c>
      <c r="V40" s="37">
        <v>35.59</v>
      </c>
      <c r="W40" s="84">
        <v>0</v>
      </c>
      <c r="X40" s="39">
        <v>0</v>
      </c>
      <c r="Y40" s="39">
        <v>0</v>
      </c>
      <c r="Z40" s="41">
        <f t="shared" si="9"/>
        <v>35.59</v>
      </c>
      <c r="AA40" s="42">
        <f t="shared" si="10"/>
        <v>5</v>
      </c>
      <c r="AB40" s="37">
        <v>31.05</v>
      </c>
      <c r="AC40" s="38">
        <v>0</v>
      </c>
      <c r="AD40" s="39">
        <v>0</v>
      </c>
      <c r="AE40" s="39">
        <v>0</v>
      </c>
      <c r="AF40" s="41">
        <f t="shared" si="11"/>
        <v>31.05</v>
      </c>
      <c r="AG40" s="42">
        <f t="shared" si="12"/>
        <v>2</v>
      </c>
      <c r="AH40" s="37">
        <v>38.26</v>
      </c>
      <c r="AI40" s="38">
        <v>0</v>
      </c>
      <c r="AJ40" s="39">
        <v>0</v>
      </c>
      <c r="AK40" s="39">
        <v>0</v>
      </c>
      <c r="AL40" s="41">
        <f t="shared" si="13"/>
        <v>38.26</v>
      </c>
      <c r="AM40" s="42">
        <f t="shared" si="14"/>
        <v>6</v>
      </c>
      <c r="AN40" s="37">
        <v>46.24</v>
      </c>
      <c r="AO40" s="38">
        <v>2</v>
      </c>
      <c r="AP40" s="39">
        <v>0</v>
      </c>
      <c r="AQ40" s="39">
        <v>0</v>
      </c>
      <c r="AR40" s="41">
        <f t="shared" si="16"/>
        <v>56.24</v>
      </c>
      <c r="AS40" s="42">
        <f t="shared" si="15"/>
        <v>14</v>
      </c>
      <c r="AT40" s="43" t="s">
        <v>35</v>
      </c>
    </row>
    <row r="41" spans="1:46" s="43" customFormat="1" ht="15.75">
      <c r="A41" s="1" t="s">
        <v>82</v>
      </c>
      <c r="B41" s="29"/>
      <c r="C41" s="30"/>
      <c r="D41" s="31"/>
      <c r="E41" s="32">
        <f t="shared" si="0"/>
        <v>36</v>
      </c>
      <c r="F41" s="33">
        <f t="shared" si="1"/>
        <v>209</v>
      </c>
      <c r="G41" s="34">
        <f t="shared" si="2"/>
        <v>2</v>
      </c>
      <c r="H41" s="35">
        <f t="shared" si="3"/>
        <v>10</v>
      </c>
      <c r="I41" s="36">
        <f t="shared" si="4"/>
        <v>627</v>
      </c>
      <c r="J41" s="37">
        <v>28.5</v>
      </c>
      <c r="K41" s="38">
        <v>0</v>
      </c>
      <c r="L41" s="39">
        <v>0</v>
      </c>
      <c r="M41" s="39">
        <v>0</v>
      </c>
      <c r="N41" s="40">
        <f t="shared" si="5"/>
        <v>28.5</v>
      </c>
      <c r="O41" s="35">
        <f t="shared" si="6"/>
        <v>26</v>
      </c>
      <c r="P41" s="37">
        <v>114.15</v>
      </c>
      <c r="Q41" s="84">
        <v>4</v>
      </c>
      <c r="R41" s="39">
        <v>0</v>
      </c>
      <c r="S41" s="39">
        <v>0</v>
      </c>
      <c r="T41" s="41">
        <f>IF((OR(P41="",P41="DNF",P41="DQ",P41="DNC")),"",(P41+(5*Q41)+(R41*10)-(S41*10)))</f>
        <v>134.15</v>
      </c>
      <c r="U41" s="42">
        <f t="shared" si="8"/>
        <v>37</v>
      </c>
      <c r="V41" s="37">
        <v>100.23</v>
      </c>
      <c r="W41" s="38">
        <v>2</v>
      </c>
      <c r="X41" s="39">
        <v>0</v>
      </c>
      <c r="Y41" s="39">
        <v>0</v>
      </c>
      <c r="Z41" s="41">
        <f t="shared" si="9"/>
        <v>110.23</v>
      </c>
      <c r="AA41" s="42">
        <f t="shared" si="10"/>
        <v>37</v>
      </c>
      <c r="AB41" s="37">
        <v>90.78</v>
      </c>
      <c r="AC41" s="38">
        <v>2</v>
      </c>
      <c r="AD41" s="39">
        <v>0</v>
      </c>
      <c r="AE41" s="39">
        <v>0</v>
      </c>
      <c r="AF41" s="41">
        <f t="shared" si="11"/>
        <v>100.78</v>
      </c>
      <c r="AG41" s="42">
        <f t="shared" si="12"/>
        <v>37</v>
      </c>
      <c r="AH41" s="37">
        <v>116.67</v>
      </c>
      <c r="AI41" s="38">
        <v>2</v>
      </c>
      <c r="AJ41" s="39">
        <v>0</v>
      </c>
      <c r="AK41" s="39">
        <v>0</v>
      </c>
      <c r="AL41" s="41">
        <f t="shared" si="13"/>
        <v>126.67</v>
      </c>
      <c r="AM41" s="42">
        <f t="shared" si="14"/>
        <v>37</v>
      </c>
      <c r="AN41" s="37">
        <v>126.67</v>
      </c>
      <c r="AO41" s="38">
        <v>0</v>
      </c>
      <c r="AP41" s="39">
        <v>0</v>
      </c>
      <c r="AQ41" s="39">
        <v>0</v>
      </c>
      <c r="AR41" s="41">
        <f t="shared" si="16"/>
        <v>126.67</v>
      </c>
      <c r="AS41" s="42">
        <f t="shared" si="15"/>
        <v>35</v>
      </c>
      <c r="AT41" s="43" t="s">
        <v>56</v>
      </c>
    </row>
    <row r="42" spans="1:46" s="43" customFormat="1" ht="15.75">
      <c r="A42" s="1" t="s">
        <v>55</v>
      </c>
      <c r="B42" s="29"/>
      <c r="C42" s="30"/>
      <c r="D42" s="31"/>
      <c r="E42" s="32">
        <f t="shared" si="0"/>
        <v>41</v>
      </c>
      <c r="F42" s="33">
        <f t="shared" si="1"/>
        <v>243</v>
      </c>
      <c r="G42" s="34">
        <f t="shared" si="2"/>
        <v>3</v>
      </c>
      <c r="H42" s="35">
        <f t="shared" si="3"/>
        <v>5</v>
      </c>
      <c r="I42" s="36">
        <f t="shared" si="4"/>
        <v>1030.24</v>
      </c>
      <c r="J42" s="37">
        <v>55.07</v>
      </c>
      <c r="K42" s="38">
        <v>0</v>
      </c>
      <c r="L42" s="39">
        <v>0</v>
      </c>
      <c r="M42" s="39">
        <v>0</v>
      </c>
      <c r="N42" s="40">
        <f t="shared" si="5"/>
        <v>55.07</v>
      </c>
      <c r="O42" s="35">
        <f t="shared" si="6"/>
        <v>39</v>
      </c>
      <c r="P42" s="37">
        <v>197.46</v>
      </c>
      <c r="Q42" s="38">
        <v>2</v>
      </c>
      <c r="R42" s="39">
        <v>0</v>
      </c>
      <c r="S42" s="39">
        <v>0</v>
      </c>
      <c r="T42" s="41">
        <f>IF((OR(P42="",P42="DNF",P42="DQ",P42="DNC")),"",(P42+(5*Q42)+(R42*10)-(S42*10)))</f>
        <v>207.46</v>
      </c>
      <c r="U42" s="42">
        <f t="shared" si="8"/>
        <v>41</v>
      </c>
      <c r="V42" s="37">
        <v>205.54</v>
      </c>
      <c r="W42" s="38">
        <v>2</v>
      </c>
      <c r="X42" s="39">
        <v>0</v>
      </c>
      <c r="Y42" s="39">
        <v>0</v>
      </c>
      <c r="Z42" s="41">
        <f t="shared" si="9"/>
        <v>215.54</v>
      </c>
      <c r="AA42" s="42">
        <f t="shared" si="10"/>
        <v>41</v>
      </c>
      <c r="AB42" s="37">
        <v>191.27</v>
      </c>
      <c r="AC42" s="38">
        <v>0</v>
      </c>
      <c r="AD42" s="39">
        <v>0</v>
      </c>
      <c r="AE42" s="39">
        <v>0</v>
      </c>
      <c r="AF42" s="41">
        <f t="shared" si="11"/>
        <v>191.27</v>
      </c>
      <c r="AG42" s="42">
        <f t="shared" si="12"/>
        <v>41</v>
      </c>
      <c r="AH42" s="37">
        <v>156.65</v>
      </c>
      <c r="AI42" s="38">
        <v>0</v>
      </c>
      <c r="AJ42" s="39">
        <v>0</v>
      </c>
      <c r="AK42" s="39">
        <v>0</v>
      </c>
      <c r="AL42" s="41">
        <f t="shared" si="13"/>
        <v>156.65</v>
      </c>
      <c r="AM42" s="42">
        <f t="shared" si="14"/>
        <v>40</v>
      </c>
      <c r="AN42" s="37">
        <v>199.25</v>
      </c>
      <c r="AO42" s="38">
        <v>1</v>
      </c>
      <c r="AP42" s="39">
        <v>0</v>
      </c>
      <c r="AQ42" s="39">
        <v>0</v>
      </c>
      <c r="AR42" s="41">
        <f t="shared" si="16"/>
        <v>204.25</v>
      </c>
      <c r="AS42" s="42">
        <f t="shared" si="15"/>
        <v>41</v>
      </c>
      <c r="AT42" s="43" t="s">
        <v>56</v>
      </c>
    </row>
    <row r="43" spans="1:46" s="43" customFormat="1" ht="15.75">
      <c r="A43" s="1" t="s">
        <v>51</v>
      </c>
      <c r="B43" s="29"/>
      <c r="C43" s="30"/>
      <c r="D43" s="31"/>
      <c r="E43" s="32">
        <f t="shared" si="0"/>
        <v>11</v>
      </c>
      <c r="F43" s="33">
        <f t="shared" si="1"/>
        <v>70</v>
      </c>
      <c r="G43" s="34">
        <f t="shared" si="2"/>
        <v>5</v>
      </c>
      <c r="H43" s="35">
        <f t="shared" si="3"/>
        <v>1</v>
      </c>
      <c r="I43" s="36">
        <f t="shared" si="4"/>
        <v>250.25000000000003</v>
      </c>
      <c r="J43" s="37">
        <v>20.52</v>
      </c>
      <c r="K43" s="38">
        <v>0</v>
      </c>
      <c r="L43" s="39">
        <v>0</v>
      </c>
      <c r="M43" s="39">
        <v>0</v>
      </c>
      <c r="N43" s="40">
        <f t="shared" si="5"/>
        <v>20.52</v>
      </c>
      <c r="O43" s="35">
        <f t="shared" si="6"/>
        <v>13</v>
      </c>
      <c r="P43" s="37">
        <v>63.22</v>
      </c>
      <c r="Q43" s="84">
        <v>0</v>
      </c>
      <c r="R43" s="39">
        <v>1</v>
      </c>
      <c r="S43" s="39">
        <v>0</v>
      </c>
      <c r="T43" s="41">
        <f>IF((OR(P43="",P43="DNF",P43="DQ",P43="DNC")),"",(P43+(5*Q43)+(R43*10)-(S43*10)))</f>
        <v>73.22</v>
      </c>
      <c r="U43" s="42">
        <f t="shared" si="8"/>
        <v>27</v>
      </c>
      <c r="V43" s="37">
        <v>40.1</v>
      </c>
      <c r="W43" s="38">
        <v>0</v>
      </c>
      <c r="X43" s="39">
        <v>0</v>
      </c>
      <c r="Y43" s="39">
        <v>0</v>
      </c>
      <c r="Z43" s="41">
        <f t="shared" si="9"/>
        <v>40.1</v>
      </c>
      <c r="AA43" s="42">
        <f t="shared" si="10"/>
        <v>10</v>
      </c>
      <c r="AB43" s="37">
        <v>33.64</v>
      </c>
      <c r="AC43" s="38">
        <v>0</v>
      </c>
      <c r="AD43" s="39">
        <v>0</v>
      </c>
      <c r="AE43" s="39">
        <v>0</v>
      </c>
      <c r="AF43" s="41">
        <f t="shared" si="11"/>
        <v>33.64</v>
      </c>
      <c r="AG43" s="42">
        <f t="shared" si="12"/>
        <v>5</v>
      </c>
      <c r="AH43" s="37">
        <v>35.9</v>
      </c>
      <c r="AI43" s="38">
        <v>1</v>
      </c>
      <c r="AJ43" s="39">
        <v>0</v>
      </c>
      <c r="AK43" s="39">
        <v>0</v>
      </c>
      <c r="AL43" s="41">
        <f t="shared" si="13"/>
        <v>40.9</v>
      </c>
      <c r="AM43" s="42">
        <f t="shared" si="14"/>
        <v>8</v>
      </c>
      <c r="AN43" s="37">
        <v>41.87</v>
      </c>
      <c r="AO43" s="38">
        <v>0</v>
      </c>
      <c r="AP43" s="39">
        <v>0</v>
      </c>
      <c r="AQ43" s="39">
        <v>0</v>
      </c>
      <c r="AR43" s="41">
        <f t="shared" si="16"/>
        <v>41.87</v>
      </c>
      <c r="AS43" s="42">
        <f t="shared" si="15"/>
        <v>7</v>
      </c>
      <c r="AT43" s="43" t="s">
        <v>52</v>
      </c>
    </row>
    <row r="44" spans="1:45" s="43" customFormat="1" ht="15.75">
      <c r="A44" s="1" t="s">
        <v>73</v>
      </c>
      <c r="B44" s="29"/>
      <c r="C44" s="30"/>
      <c r="D44" s="31"/>
      <c r="E44" s="32">
        <f t="shared" si="0"/>
        <v>25</v>
      </c>
      <c r="F44" s="33">
        <f t="shared" si="1"/>
        <v>139</v>
      </c>
      <c r="G44" s="34">
        <f t="shared" si="2"/>
        <v>6</v>
      </c>
      <c r="H44" s="35">
        <f t="shared" si="3"/>
        <v>0</v>
      </c>
      <c r="I44" s="36">
        <f t="shared" si="4"/>
        <v>336.98</v>
      </c>
      <c r="J44" s="37">
        <v>27</v>
      </c>
      <c r="K44" s="38">
        <v>0</v>
      </c>
      <c r="L44" s="39">
        <v>0</v>
      </c>
      <c r="M44" s="39">
        <v>0</v>
      </c>
      <c r="N44" s="40">
        <f t="shared" si="5"/>
        <v>27</v>
      </c>
      <c r="O44" s="35">
        <f t="shared" si="6"/>
        <v>23</v>
      </c>
      <c r="P44" s="37">
        <v>59.9</v>
      </c>
      <c r="Q44" s="38">
        <v>0</v>
      </c>
      <c r="R44" s="39">
        <v>0</v>
      </c>
      <c r="S44" s="39">
        <v>0</v>
      </c>
      <c r="T44" s="41">
        <f>IF((OR(P44="",P44="DNF",P44="DQ",P44="DNC")),"",(P44+(5*Q44)+(R44*10)-(S44*10)))</f>
        <v>59.9</v>
      </c>
      <c r="U44" s="42">
        <f t="shared" si="8"/>
        <v>22</v>
      </c>
      <c r="V44" s="37">
        <v>65.92</v>
      </c>
      <c r="W44" s="38">
        <v>0</v>
      </c>
      <c r="X44" s="39">
        <v>0</v>
      </c>
      <c r="Y44" s="39">
        <v>0</v>
      </c>
      <c r="Z44" s="41">
        <f t="shared" si="9"/>
        <v>65.92</v>
      </c>
      <c r="AA44" s="42">
        <f t="shared" si="10"/>
        <v>26</v>
      </c>
      <c r="AB44" s="37">
        <v>48.26</v>
      </c>
      <c r="AC44" s="38">
        <v>0</v>
      </c>
      <c r="AD44" s="39">
        <v>0</v>
      </c>
      <c r="AE44" s="39">
        <v>0</v>
      </c>
      <c r="AF44" s="41">
        <f t="shared" si="11"/>
        <v>48.26</v>
      </c>
      <c r="AG44" s="42">
        <f t="shared" si="12"/>
        <v>21</v>
      </c>
      <c r="AH44" s="37">
        <v>62.81</v>
      </c>
      <c r="AI44" s="38">
        <v>0</v>
      </c>
      <c r="AJ44" s="39">
        <v>0</v>
      </c>
      <c r="AK44" s="39">
        <v>0</v>
      </c>
      <c r="AL44" s="41">
        <f t="shared" si="13"/>
        <v>62.81</v>
      </c>
      <c r="AM44" s="42">
        <f t="shared" si="14"/>
        <v>20</v>
      </c>
      <c r="AN44" s="37">
        <v>73.09</v>
      </c>
      <c r="AO44" s="38">
        <v>0</v>
      </c>
      <c r="AP44" s="39">
        <v>0</v>
      </c>
      <c r="AQ44" s="39">
        <v>0</v>
      </c>
      <c r="AR44" s="41">
        <f t="shared" si="16"/>
        <v>73.09</v>
      </c>
      <c r="AS44" s="42">
        <f t="shared" si="15"/>
        <v>27</v>
      </c>
    </row>
    <row r="45" spans="1:45" s="53" customFormat="1" ht="16.5" thickBot="1">
      <c r="A45" s="45" t="s">
        <v>18</v>
      </c>
      <c r="B45" s="45"/>
      <c r="C45" s="45"/>
      <c r="D45" s="45"/>
      <c r="E45" s="46"/>
      <c r="F45" s="47"/>
      <c r="G45" s="48"/>
      <c r="H45" s="49"/>
      <c r="I45" s="50"/>
      <c r="J45" s="51"/>
      <c r="K45" s="47"/>
      <c r="L45" s="47"/>
      <c r="M45" s="47"/>
      <c r="N45" s="52"/>
      <c r="O45" s="49"/>
      <c r="P45" s="51"/>
      <c r="Q45" s="47"/>
      <c r="R45" s="47"/>
      <c r="S45" s="47"/>
      <c r="T45" s="52"/>
      <c r="U45" s="49"/>
      <c r="V45" s="51"/>
      <c r="W45" s="47"/>
      <c r="X45" s="47"/>
      <c r="Y45" s="47"/>
      <c r="Z45" s="52"/>
      <c r="AA45" s="49"/>
      <c r="AB45" s="51"/>
      <c r="AC45" s="47"/>
      <c r="AD45" s="47"/>
      <c r="AE45" s="47"/>
      <c r="AF45" s="52"/>
      <c r="AG45" s="49"/>
      <c r="AH45" s="51"/>
      <c r="AI45" s="47"/>
      <c r="AJ45" s="47"/>
      <c r="AK45" s="47"/>
      <c r="AL45" s="52"/>
      <c r="AM45" s="49"/>
      <c r="AN45" s="51"/>
      <c r="AO45" s="47"/>
      <c r="AP45" s="47"/>
      <c r="AQ45" s="47"/>
      <c r="AR45" s="52"/>
      <c r="AS45" s="49"/>
    </row>
    <row r="46" spans="1:45" s="53" customFormat="1" ht="15">
      <c r="A46" s="54" t="s">
        <v>19</v>
      </c>
      <c r="B46" s="55"/>
      <c r="C46" s="55"/>
      <c r="D46" s="55"/>
      <c r="E46" s="56"/>
      <c r="F46" s="57"/>
      <c r="G46" s="58"/>
      <c r="H46" s="59"/>
      <c r="I46" s="60"/>
      <c r="J46" s="61">
        <v>200</v>
      </c>
      <c r="K46" s="57"/>
      <c r="L46" s="57"/>
      <c r="M46" s="57"/>
      <c r="N46" s="62"/>
      <c r="O46" s="57"/>
      <c r="P46" s="61">
        <v>200</v>
      </c>
      <c r="Q46" s="57"/>
      <c r="R46" s="57"/>
      <c r="S46" s="57"/>
      <c r="T46" s="62"/>
      <c r="U46" s="57"/>
      <c r="V46" s="61">
        <v>200</v>
      </c>
      <c r="W46" s="57"/>
      <c r="X46" s="57"/>
      <c r="Y46" s="57"/>
      <c r="Z46" s="62"/>
      <c r="AA46" s="57"/>
      <c r="AB46" s="61">
        <v>200</v>
      </c>
      <c r="AC46" s="57"/>
      <c r="AD46" s="57"/>
      <c r="AE46" s="57"/>
      <c r="AF46" s="62"/>
      <c r="AG46" s="57"/>
      <c r="AH46" s="61">
        <v>200</v>
      </c>
      <c r="AI46" s="57"/>
      <c r="AJ46" s="57"/>
      <c r="AK46" s="57"/>
      <c r="AL46" s="62"/>
      <c r="AM46" s="57"/>
      <c r="AN46" s="61">
        <v>200</v>
      </c>
      <c r="AO46" s="57"/>
      <c r="AP46" s="57"/>
      <c r="AQ46" s="57"/>
      <c r="AR46" s="62"/>
      <c r="AS46" s="57"/>
    </row>
    <row r="47" spans="1:45" s="53" customFormat="1" ht="15">
      <c r="A47" s="63" t="s">
        <v>20</v>
      </c>
      <c r="B47" s="64"/>
      <c r="C47" s="64"/>
      <c r="D47" s="64"/>
      <c r="E47" s="65"/>
      <c r="F47" s="66"/>
      <c r="G47" s="67"/>
      <c r="H47" s="68"/>
      <c r="I47" s="69"/>
      <c r="J47" s="70">
        <v>20</v>
      </c>
      <c r="K47" s="66"/>
      <c r="L47" s="66"/>
      <c r="M47" s="66"/>
      <c r="N47" s="71"/>
      <c r="O47" s="66"/>
      <c r="P47" s="70">
        <v>20</v>
      </c>
      <c r="Q47" s="66"/>
      <c r="R47" s="66"/>
      <c r="S47" s="66"/>
      <c r="T47" s="71"/>
      <c r="U47" s="66"/>
      <c r="V47" s="70">
        <v>20</v>
      </c>
      <c r="W47" s="66"/>
      <c r="X47" s="66"/>
      <c r="Y47" s="66"/>
      <c r="Z47" s="71"/>
      <c r="AA47" s="66"/>
      <c r="AB47" s="70">
        <v>20</v>
      </c>
      <c r="AC47" s="66"/>
      <c r="AD47" s="66"/>
      <c r="AE47" s="66"/>
      <c r="AF47" s="71"/>
      <c r="AG47" s="66"/>
      <c r="AH47" s="70">
        <v>20</v>
      </c>
      <c r="AI47" s="66"/>
      <c r="AJ47" s="66"/>
      <c r="AK47" s="66"/>
      <c r="AL47" s="71"/>
      <c r="AM47" s="66"/>
      <c r="AN47" s="70">
        <v>20</v>
      </c>
      <c r="AO47" s="66"/>
      <c r="AP47" s="66"/>
      <c r="AQ47" s="66"/>
      <c r="AR47" s="71"/>
      <c r="AS47" s="66"/>
    </row>
    <row r="48" spans="1:45" s="53" customFormat="1" ht="15">
      <c r="A48" s="63" t="s">
        <v>21</v>
      </c>
      <c r="B48" s="64"/>
      <c r="C48" s="64"/>
      <c r="D48" s="64"/>
      <c r="E48" s="65"/>
      <c r="F48" s="66"/>
      <c r="G48" s="67"/>
      <c r="H48" s="68"/>
      <c r="I48" s="69"/>
      <c r="J48" s="70">
        <f>MIN(J3:J45)</f>
        <v>12.88</v>
      </c>
      <c r="K48" s="66"/>
      <c r="L48" s="66"/>
      <c r="M48" s="66"/>
      <c r="N48" s="71">
        <f>MIN(N3:N45)</f>
        <v>12.88</v>
      </c>
      <c r="O48" s="66"/>
      <c r="P48" s="70">
        <f>MIN(P3:P45)</f>
        <v>24.58</v>
      </c>
      <c r="Q48" s="66"/>
      <c r="R48" s="66"/>
      <c r="S48" s="66"/>
      <c r="T48" s="71">
        <f>MIN(T3:T45)</f>
        <v>24.58</v>
      </c>
      <c r="U48" s="66"/>
      <c r="V48" s="70">
        <f>MIN(V3:V45)</f>
        <v>24.81</v>
      </c>
      <c r="W48" s="66"/>
      <c r="X48" s="66"/>
      <c r="Y48" s="66"/>
      <c r="Z48" s="71">
        <f>MIN(Z3:Z45)</f>
        <v>24.81</v>
      </c>
      <c r="AA48" s="66"/>
      <c r="AB48" s="70">
        <f>MIN(AB3:AB45)</f>
        <v>24.39</v>
      </c>
      <c r="AC48" s="66"/>
      <c r="AD48" s="66"/>
      <c r="AE48" s="66"/>
      <c r="AF48" s="71">
        <f>MIN(AF3:AF45)</f>
        <v>25.48</v>
      </c>
      <c r="AG48" s="66"/>
      <c r="AH48" s="70">
        <f>MIN(AH3:AH45)</f>
        <v>27.12</v>
      </c>
      <c r="AI48" s="66"/>
      <c r="AJ48" s="66"/>
      <c r="AK48" s="66"/>
      <c r="AL48" s="71">
        <f>MIN(AL3:AL45)</f>
        <v>27.12</v>
      </c>
      <c r="AM48" s="66"/>
      <c r="AN48" s="70">
        <f>MIN(AN3:AN45)</f>
        <v>30.45</v>
      </c>
      <c r="AO48" s="66"/>
      <c r="AP48" s="66"/>
      <c r="AQ48" s="66"/>
      <c r="AR48" s="71">
        <f>MIN(AR3:AR45)</f>
        <v>30.45</v>
      </c>
      <c r="AS48" s="66"/>
    </row>
    <row r="49" spans="1:45" s="53" customFormat="1" ht="15">
      <c r="A49" s="63" t="s">
        <v>22</v>
      </c>
      <c r="B49" s="64"/>
      <c r="C49" s="64"/>
      <c r="D49" s="64"/>
      <c r="E49" s="65"/>
      <c r="F49" s="66"/>
      <c r="G49" s="67"/>
      <c r="H49" s="68"/>
      <c r="I49" s="69"/>
      <c r="J49" s="70">
        <f>MAX(J3:J45)</f>
        <v>999</v>
      </c>
      <c r="K49" s="66"/>
      <c r="L49" s="66"/>
      <c r="M49" s="66"/>
      <c r="N49" s="71">
        <f>MAX(N3:N45)</f>
        <v>999</v>
      </c>
      <c r="O49" s="66"/>
      <c r="P49" s="70">
        <f>MAX(P3:P45)</f>
        <v>197.46</v>
      </c>
      <c r="Q49" s="66"/>
      <c r="R49" s="66"/>
      <c r="S49" s="66"/>
      <c r="T49" s="71">
        <f>MAX(T3:T45)</f>
        <v>207.46</v>
      </c>
      <c r="U49" s="66"/>
      <c r="V49" s="70">
        <f>MAX(V3:V45)</f>
        <v>205.54</v>
      </c>
      <c r="W49" s="66"/>
      <c r="X49" s="66"/>
      <c r="Y49" s="66"/>
      <c r="Z49" s="71">
        <f>MAX(Z3:Z45)</f>
        <v>215.54</v>
      </c>
      <c r="AA49" s="66"/>
      <c r="AB49" s="70">
        <f>MAX(AB3:AB45)</f>
        <v>191.27</v>
      </c>
      <c r="AC49" s="66"/>
      <c r="AD49" s="66"/>
      <c r="AE49" s="66"/>
      <c r="AF49" s="71">
        <f>MAX(AF3:AF45)</f>
        <v>191.27</v>
      </c>
      <c r="AG49" s="66"/>
      <c r="AH49" s="70">
        <f>MAX(AH3:AH45)</f>
        <v>164.31</v>
      </c>
      <c r="AI49" s="66"/>
      <c r="AJ49" s="66"/>
      <c r="AK49" s="66"/>
      <c r="AL49" s="71">
        <f>MAX(AL3:AL45)</f>
        <v>174.31</v>
      </c>
      <c r="AM49" s="66"/>
      <c r="AN49" s="70">
        <f>MAX(AN3:AN45)</f>
        <v>199.25</v>
      </c>
      <c r="AO49" s="66"/>
      <c r="AP49" s="66"/>
      <c r="AQ49" s="66"/>
      <c r="AR49" s="71">
        <f>MAX(AR3:AR45)</f>
        <v>204.25</v>
      </c>
      <c r="AS49" s="66"/>
    </row>
    <row r="50" spans="1:45" s="53" customFormat="1" ht="15">
      <c r="A50" s="63" t="s">
        <v>23</v>
      </c>
      <c r="B50" s="64"/>
      <c r="C50" s="64"/>
      <c r="D50" s="64"/>
      <c r="E50" s="65"/>
      <c r="F50" s="66"/>
      <c r="G50" s="67"/>
      <c r="H50" s="68"/>
      <c r="I50" s="69"/>
      <c r="J50" s="70">
        <f>AVERAGE(J3:J45)</f>
        <v>49.9321951219512</v>
      </c>
      <c r="K50" s="66"/>
      <c r="L50" s="66"/>
      <c r="M50" s="66"/>
      <c r="N50" s="72">
        <f>AVERAGE(N3:N45)</f>
        <v>50.41999999999999</v>
      </c>
      <c r="O50" s="66"/>
      <c r="P50" s="70">
        <f>AVERAGE(P3:P45)</f>
        <v>67.08902439024389</v>
      </c>
      <c r="Q50" s="66"/>
      <c r="R50" s="66"/>
      <c r="S50" s="66"/>
      <c r="T50" s="72">
        <f>AVERAGE(T3:T45)</f>
        <v>74.40609756097561</v>
      </c>
      <c r="U50" s="66"/>
      <c r="V50" s="70">
        <f>AVERAGE(V3:V45)</f>
        <v>62.21756097560976</v>
      </c>
      <c r="W50" s="66"/>
      <c r="X50" s="66"/>
      <c r="Y50" s="66"/>
      <c r="Z50" s="72">
        <f>AVERAGE(Z3:Z45)</f>
        <v>65.38829268292685</v>
      </c>
      <c r="AA50" s="66"/>
      <c r="AB50" s="70">
        <f>AVERAGE(AB3:AB45)</f>
        <v>53.11585365853659</v>
      </c>
      <c r="AC50" s="66"/>
      <c r="AD50" s="66"/>
      <c r="AE50" s="66"/>
      <c r="AF50" s="72">
        <f>AVERAGE(AF3:AF45)</f>
        <v>57.50609756097561</v>
      </c>
      <c r="AG50" s="66"/>
      <c r="AH50" s="70">
        <f>AVERAGE(AH3:AH45)</f>
        <v>63.35512195121951</v>
      </c>
      <c r="AI50" s="66"/>
      <c r="AJ50" s="66"/>
      <c r="AK50" s="66"/>
      <c r="AL50" s="72">
        <f>AVERAGE(AL3:AL45)</f>
        <v>71.16000000000001</v>
      </c>
      <c r="AM50" s="66"/>
      <c r="AN50" s="70">
        <f>AVERAGE(AN3:AN45)</f>
        <v>71.31975609756097</v>
      </c>
      <c r="AO50" s="66"/>
      <c r="AP50" s="66"/>
      <c r="AQ50" s="66"/>
      <c r="AR50" s="72">
        <f>AVERAGE(AR3:AR45)</f>
        <v>76.44170731707317</v>
      </c>
      <c r="AS50" s="66"/>
    </row>
    <row r="51" spans="1:45" s="53" customFormat="1" ht="15">
      <c r="A51" s="63" t="s">
        <v>24</v>
      </c>
      <c r="B51" s="64"/>
      <c r="C51" s="64"/>
      <c r="D51" s="64"/>
      <c r="E51" s="65"/>
      <c r="F51" s="66"/>
      <c r="G51" s="67"/>
      <c r="H51" s="68"/>
      <c r="I51" s="69"/>
      <c r="J51" s="70">
        <f>STDEV(J3:J45)</f>
        <v>152.22544985172806</v>
      </c>
      <c r="K51" s="66"/>
      <c r="L51" s="66"/>
      <c r="M51" s="66"/>
      <c r="N51" s="71">
        <f>STDEV(K3:N45)</f>
        <v>78.49538090192823</v>
      </c>
      <c r="O51" s="66"/>
      <c r="P51" s="70">
        <f>STDEV(P3:P45)</f>
        <v>36.40786163762426</v>
      </c>
      <c r="Q51" s="66"/>
      <c r="R51" s="66"/>
      <c r="S51" s="66"/>
      <c r="T51" s="71">
        <f>STDEV(Q3:T45)</f>
        <v>37.96530442519867</v>
      </c>
      <c r="U51" s="66"/>
      <c r="V51" s="70">
        <f>STDEV(V3:V45)</f>
        <v>35.56527975290561</v>
      </c>
      <c r="W51" s="66"/>
      <c r="X51" s="66"/>
      <c r="Y51" s="66"/>
      <c r="Z51" s="71">
        <f>STDEV(W3:Z45)</f>
        <v>33.89148330672783</v>
      </c>
      <c r="AA51" s="66"/>
      <c r="AB51" s="70">
        <f>STDEV(AB3:AB45)</f>
        <v>30.602847496238805</v>
      </c>
      <c r="AC51" s="66"/>
      <c r="AD51" s="66"/>
      <c r="AE51" s="66"/>
      <c r="AF51" s="71">
        <f>STDEV(AC3:AF45)</f>
        <v>29.42965184727833</v>
      </c>
      <c r="AG51" s="66"/>
      <c r="AH51" s="70">
        <f>STDEV(AH3:AH45)</f>
        <v>33.224434315872955</v>
      </c>
      <c r="AI51" s="66"/>
      <c r="AJ51" s="66"/>
      <c r="AK51" s="66"/>
      <c r="AL51" s="71">
        <f>STDEV(AI3:AL45)</f>
        <v>35.513214286895824</v>
      </c>
      <c r="AM51" s="66"/>
      <c r="AN51" s="70">
        <f>STDEV(AN3:AN45)</f>
        <v>38.92527999178716</v>
      </c>
      <c r="AO51" s="66"/>
      <c r="AP51" s="66"/>
      <c r="AQ51" s="66"/>
      <c r="AR51" s="71">
        <f>STDEV(AO3:AR45)</f>
        <v>38.52784359962</v>
      </c>
      <c r="AS51" s="66"/>
    </row>
    <row r="52" spans="1:45" s="53" customFormat="1" ht="15">
      <c r="A52" s="63" t="s">
        <v>25</v>
      </c>
      <c r="B52" s="64"/>
      <c r="C52" s="64"/>
      <c r="D52" s="64"/>
      <c r="E52" s="65"/>
      <c r="F52" s="66"/>
      <c r="G52" s="67"/>
      <c r="H52" s="68"/>
      <c r="I52" s="69"/>
      <c r="J52" s="70"/>
      <c r="K52" s="66">
        <f>MAX(K3:K45)</f>
        <v>3</v>
      </c>
      <c r="L52" s="66"/>
      <c r="M52" s="66"/>
      <c r="N52" s="71"/>
      <c r="O52" s="66"/>
      <c r="P52" s="70"/>
      <c r="Q52" s="66">
        <f>MAX(Q3:Q45)</f>
        <v>8</v>
      </c>
      <c r="R52" s="66"/>
      <c r="S52" s="66"/>
      <c r="T52" s="71"/>
      <c r="U52" s="66"/>
      <c r="V52" s="70"/>
      <c r="W52" s="66">
        <f>MAX(W3:W45)</f>
        <v>7</v>
      </c>
      <c r="X52" s="66"/>
      <c r="Y52" s="66"/>
      <c r="Z52" s="71"/>
      <c r="AA52" s="66"/>
      <c r="AB52" s="70"/>
      <c r="AC52" s="66">
        <f>MAX(AC3:AC45)</f>
        <v>7</v>
      </c>
      <c r="AD52" s="66"/>
      <c r="AE52" s="66"/>
      <c r="AF52" s="71"/>
      <c r="AG52" s="66"/>
      <c r="AH52" s="70"/>
      <c r="AI52" s="66">
        <f>MAX(AI3:AI45)</f>
        <v>7</v>
      </c>
      <c r="AJ52" s="66"/>
      <c r="AK52" s="66"/>
      <c r="AL52" s="71"/>
      <c r="AM52" s="66"/>
      <c r="AN52" s="70"/>
      <c r="AO52" s="66">
        <f>MAX(AO3:AO45)</f>
        <v>6</v>
      </c>
      <c r="AP52" s="66"/>
      <c r="AQ52" s="66"/>
      <c r="AR52" s="71"/>
      <c r="AS52" s="66"/>
    </row>
    <row r="53" spans="1:45" s="53" customFormat="1" ht="15.75" thickBot="1">
      <c r="A53" s="73" t="s">
        <v>26</v>
      </c>
      <c r="B53" s="74"/>
      <c r="C53" s="74"/>
      <c r="D53" s="74"/>
      <c r="E53" s="46"/>
      <c r="F53" s="47"/>
      <c r="G53" s="48"/>
      <c r="H53" s="49"/>
      <c r="I53" s="50"/>
      <c r="J53" s="51"/>
      <c r="K53" s="47">
        <f>AVERAGE(K3:K45)</f>
        <v>0.0975609756097561</v>
      </c>
      <c r="L53" s="47"/>
      <c r="M53" s="47"/>
      <c r="N53" s="52"/>
      <c r="O53" s="47"/>
      <c r="P53" s="51"/>
      <c r="Q53" s="47">
        <f>AVERAGE(Q3:Q45)</f>
        <v>1.1951219512195121</v>
      </c>
      <c r="R53" s="47"/>
      <c r="S53" s="47"/>
      <c r="T53" s="52"/>
      <c r="U53" s="47"/>
      <c r="V53" s="51"/>
      <c r="W53" s="47">
        <f>AVERAGE(W3:W45)</f>
        <v>0.6341463414634146</v>
      </c>
      <c r="X53" s="47"/>
      <c r="Y53" s="47"/>
      <c r="Z53" s="52"/>
      <c r="AA53" s="47"/>
      <c r="AB53" s="51"/>
      <c r="AC53" s="47">
        <f>AVERAGE(AC3:AC45)</f>
        <v>0.7804878048780488</v>
      </c>
      <c r="AD53" s="47"/>
      <c r="AE53" s="47"/>
      <c r="AF53" s="52"/>
      <c r="AG53" s="47"/>
      <c r="AH53" s="51"/>
      <c r="AI53" s="47">
        <f>AVERAGE(AI3:AI45)</f>
        <v>1.2682926829268293</v>
      </c>
      <c r="AJ53" s="47"/>
      <c r="AK53" s="47"/>
      <c r="AL53" s="52"/>
      <c r="AM53" s="47"/>
      <c r="AN53" s="51"/>
      <c r="AO53" s="47">
        <f>AVERAGE(AO3:AO45)</f>
        <v>0.8048780487804879</v>
      </c>
      <c r="AP53" s="47"/>
      <c r="AQ53" s="47"/>
      <c r="AR53" s="52"/>
      <c r="AS53" s="47"/>
    </row>
    <row r="54" spans="1:45" s="53" customFormat="1" ht="15">
      <c r="A54" s="75" t="s">
        <v>27</v>
      </c>
      <c r="B54" s="76"/>
      <c r="C54" s="76"/>
      <c r="D54" s="76"/>
      <c r="E54" s="77">
        <v>41</v>
      </c>
      <c r="F54" s="78"/>
      <c r="G54" s="78"/>
      <c r="H54" s="78"/>
      <c r="I54" s="78"/>
      <c r="J54" s="79"/>
      <c r="K54" s="78"/>
      <c r="L54" s="78"/>
      <c r="M54" s="78"/>
      <c r="N54" s="79"/>
      <c r="O54" s="78"/>
      <c r="P54" s="79"/>
      <c r="Q54" s="78"/>
      <c r="R54" s="78"/>
      <c r="S54" s="78"/>
      <c r="T54" s="79"/>
      <c r="U54" s="78"/>
      <c r="V54" s="79"/>
      <c r="W54" s="78"/>
      <c r="X54" s="78"/>
      <c r="Y54" s="78"/>
      <c r="Z54" s="79"/>
      <c r="AA54" s="78"/>
      <c r="AB54" s="79"/>
      <c r="AC54" s="78"/>
      <c r="AD54" s="78"/>
      <c r="AE54" s="78"/>
      <c r="AF54" s="79"/>
      <c r="AG54" s="78"/>
      <c r="AH54" s="79"/>
      <c r="AI54" s="78"/>
      <c r="AJ54" s="78"/>
      <c r="AK54" s="78"/>
      <c r="AL54" s="79"/>
      <c r="AM54" s="78"/>
      <c r="AN54" s="79"/>
      <c r="AO54" s="78"/>
      <c r="AP54" s="78"/>
      <c r="AQ54" s="78"/>
      <c r="AR54" s="79"/>
      <c r="AS54" s="78"/>
    </row>
  </sheetData>
  <sheetProtection insertRows="0" deleteRows="0" selectLockedCells="1" sort="0"/>
  <mergeCells count="6">
    <mergeCell ref="J1:M1"/>
    <mergeCell ref="P1:S1"/>
    <mergeCell ref="V1:Y1"/>
    <mergeCell ref="AB1:AE1"/>
    <mergeCell ref="AH1:AK1"/>
    <mergeCell ref="AN1:AQ1"/>
  </mergeCells>
  <dataValidations count="5">
    <dataValidation errorStyle="warning" type="decimal" allowBlank="1" showErrorMessage="1" errorTitle="That's a lot of misses" error="It's unusual to miss more than 10" sqref="AO4:AO44 AC4:AC44 W4:W44 Q4:Q44 K4:K44 AI4:AI44">
      <formula1>0</formula1>
      <formula2>10</formula2>
    </dataValidation>
    <dataValidation type="whole" allowBlank="1" showErrorMessage="1" errorTitle="Must be 0 or 1" error="You either have a procedural penanty or not.&#10;Legal Values are 0 or 1." sqref="AP4:AQ44 R4:S44 AD4:AE44 L4:M44 X4:Y44 AJ4:AK44">
      <formula1>0</formula1>
      <formula2>1</formula2>
    </dataValidation>
    <dataValidation allowBlank="1" showInputMessage="1" sqref="J4:J20"/>
    <dataValidation errorStyle="warning" type="decimal" allowBlank="1" errorTitle="New Max or Min" error="Please verify your data" sqref="AB4:AB20 V4:V20 P4:P20">
      <formula1>#REF!</formula1>
      <formula2>#REF!</formula2>
    </dataValidation>
    <dataValidation errorStyle="warning" type="decimal" allowBlank="1" errorTitle="New Max or Min" error="Please verify your data" sqref="AN4:AN20 AH4:AH20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45" max="255" man="1"/>
  </rowBreaks>
  <colBreaks count="1" manualBreakCount="1">
    <brk id="33" max="2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4"/>
  <sheetViews>
    <sheetView tabSelected="1" zoomScale="75" zoomScaleNormal="75" zoomScalePageLayoutView="0" workbookViewId="0" topLeftCell="A1">
      <pane xSplit="8" ySplit="3" topLeftCell="Q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80" customWidth="1"/>
    <col min="2" max="2" width="4.7109375" style="80" hidden="1" customWidth="1"/>
    <col min="3" max="3" width="6.28125" style="80" hidden="1" customWidth="1"/>
    <col min="4" max="4" width="4.7109375" style="80" hidden="1" customWidth="1"/>
    <col min="5" max="5" width="6.140625" style="77" customWidth="1"/>
    <col min="6" max="6" width="9.140625" style="78" customWidth="1"/>
    <col min="7" max="8" width="6.00390625" style="78" customWidth="1"/>
    <col min="9" max="9" width="11.00390625" style="78" customWidth="1"/>
    <col min="10" max="10" width="8.140625" style="81" customWidth="1"/>
    <col min="11" max="11" width="3.7109375" style="82" customWidth="1"/>
    <col min="12" max="13" width="3.8515625" style="82" customWidth="1"/>
    <col min="14" max="14" width="9.00390625" style="79" customWidth="1"/>
    <col min="15" max="15" width="4.57421875" style="78" customWidth="1"/>
    <col min="16" max="16" width="8.8515625" style="81" customWidth="1"/>
    <col min="17" max="17" width="3.7109375" style="82" customWidth="1"/>
    <col min="18" max="18" width="4.00390625" style="82" customWidth="1"/>
    <col min="19" max="19" width="3.8515625" style="82" customWidth="1"/>
    <col min="20" max="20" width="8.8515625" style="79" customWidth="1"/>
    <col min="21" max="21" width="4.57421875" style="78" customWidth="1"/>
    <col min="22" max="22" width="8.57421875" style="81" customWidth="1"/>
    <col min="23" max="23" width="3.7109375" style="82" customWidth="1"/>
    <col min="24" max="25" width="3.8515625" style="82" customWidth="1"/>
    <col min="26" max="26" width="8.8515625" style="79" customWidth="1"/>
    <col min="27" max="27" width="4.57421875" style="78" customWidth="1"/>
    <col min="28" max="28" width="8.57421875" style="81" customWidth="1"/>
    <col min="29" max="29" width="3.7109375" style="82" customWidth="1"/>
    <col min="30" max="31" width="3.8515625" style="82" customWidth="1"/>
    <col min="32" max="32" width="8.7109375" style="79" customWidth="1"/>
    <col min="33" max="33" width="4.57421875" style="78" customWidth="1"/>
    <col min="34" max="34" width="8.421875" style="81" customWidth="1"/>
    <col min="35" max="35" width="3.7109375" style="82" customWidth="1"/>
    <col min="36" max="37" width="3.8515625" style="82" customWidth="1"/>
    <col min="38" max="38" width="9.00390625" style="79" customWidth="1"/>
    <col min="39" max="39" width="4.57421875" style="78" customWidth="1"/>
    <col min="40" max="40" width="8.57421875" style="81" customWidth="1"/>
    <col min="41" max="41" width="3.7109375" style="82" customWidth="1"/>
    <col min="42" max="43" width="3.8515625" style="82" customWidth="1"/>
    <col min="44" max="44" width="9.00390625" style="79" customWidth="1"/>
    <col min="45" max="45" width="4.57421875" style="78" customWidth="1"/>
    <col min="46" max="46" width="31.421875" style="83" customWidth="1"/>
    <col min="47" max="16384" width="7.8515625" style="83" customWidth="1"/>
  </cols>
  <sheetData>
    <row r="1" spans="1:45" s="8" customFormat="1" ht="24.75" customHeight="1" thickBot="1">
      <c r="A1" s="2" t="s">
        <v>3</v>
      </c>
      <c r="B1" s="3"/>
      <c r="C1" s="3"/>
      <c r="D1" s="3"/>
      <c r="E1" s="3"/>
      <c r="F1" s="3"/>
      <c r="G1" s="3"/>
      <c r="H1" s="4"/>
      <c r="I1" s="5"/>
      <c r="J1" s="94" t="s">
        <v>4</v>
      </c>
      <c r="K1" s="95"/>
      <c r="L1" s="95"/>
      <c r="M1" s="95"/>
      <c r="N1" s="6"/>
      <c r="O1" s="7"/>
      <c r="P1" s="94" t="s">
        <v>5</v>
      </c>
      <c r="Q1" s="95"/>
      <c r="R1" s="95"/>
      <c r="S1" s="95"/>
      <c r="T1" s="6"/>
      <c r="U1" s="7"/>
      <c r="V1" s="94" t="s">
        <v>6</v>
      </c>
      <c r="W1" s="95"/>
      <c r="X1" s="95"/>
      <c r="Y1" s="95"/>
      <c r="Z1" s="6"/>
      <c r="AA1" s="7"/>
      <c r="AB1" s="94" t="s">
        <v>7</v>
      </c>
      <c r="AC1" s="95"/>
      <c r="AD1" s="95"/>
      <c r="AE1" s="95"/>
      <c r="AF1" s="6"/>
      <c r="AG1" s="7"/>
      <c r="AH1" s="94" t="s">
        <v>8</v>
      </c>
      <c r="AI1" s="95"/>
      <c r="AJ1" s="95"/>
      <c r="AK1" s="95"/>
      <c r="AL1" s="6"/>
      <c r="AM1" s="7"/>
      <c r="AN1" s="94" t="s">
        <v>9</v>
      </c>
      <c r="AO1" s="95"/>
      <c r="AP1" s="95"/>
      <c r="AQ1" s="95"/>
      <c r="AR1" s="6"/>
      <c r="AS1" s="7"/>
    </row>
    <row r="2" spans="1:46" s="20" customFormat="1" ht="87" customHeight="1" thickBot="1">
      <c r="A2" s="9" t="s">
        <v>10</v>
      </c>
      <c r="B2" s="10" t="s">
        <v>0</v>
      </c>
      <c r="C2" s="10" t="s">
        <v>29</v>
      </c>
      <c r="D2" s="10" t="s">
        <v>28</v>
      </c>
      <c r="E2" s="11" t="s">
        <v>11</v>
      </c>
      <c r="F2" s="11" t="s">
        <v>12</v>
      </c>
      <c r="G2" s="12" t="s">
        <v>13</v>
      </c>
      <c r="H2" s="13" t="s">
        <v>14</v>
      </c>
      <c r="I2" s="14" t="s">
        <v>31</v>
      </c>
      <c r="J2" s="15" t="s">
        <v>15</v>
      </c>
      <c r="K2" s="16" t="s">
        <v>1</v>
      </c>
      <c r="L2" s="16" t="s">
        <v>16</v>
      </c>
      <c r="M2" s="16" t="s">
        <v>2</v>
      </c>
      <c r="N2" s="17" t="s">
        <v>17</v>
      </c>
      <c r="O2" s="18" t="s">
        <v>11</v>
      </c>
      <c r="P2" s="15" t="s">
        <v>15</v>
      </c>
      <c r="Q2" s="16" t="s">
        <v>1</v>
      </c>
      <c r="R2" s="16" t="s">
        <v>16</v>
      </c>
      <c r="S2" s="16" t="s">
        <v>2</v>
      </c>
      <c r="T2" s="17" t="s">
        <v>17</v>
      </c>
      <c r="U2" s="18" t="s">
        <v>11</v>
      </c>
      <c r="V2" s="15" t="s">
        <v>15</v>
      </c>
      <c r="W2" s="16" t="s">
        <v>1</v>
      </c>
      <c r="X2" s="16" t="s">
        <v>16</v>
      </c>
      <c r="Y2" s="16" t="s">
        <v>2</v>
      </c>
      <c r="Z2" s="17" t="s">
        <v>17</v>
      </c>
      <c r="AA2" s="18" t="s">
        <v>11</v>
      </c>
      <c r="AB2" s="15" t="s">
        <v>15</v>
      </c>
      <c r="AC2" s="16" t="s">
        <v>1</v>
      </c>
      <c r="AD2" s="16" t="s">
        <v>16</v>
      </c>
      <c r="AE2" s="16" t="s">
        <v>2</v>
      </c>
      <c r="AF2" s="17" t="s">
        <v>17</v>
      </c>
      <c r="AG2" s="18" t="s">
        <v>11</v>
      </c>
      <c r="AH2" s="15" t="s">
        <v>15</v>
      </c>
      <c r="AI2" s="16" t="s">
        <v>1</v>
      </c>
      <c r="AJ2" s="16" t="s">
        <v>16</v>
      </c>
      <c r="AK2" s="16" t="s">
        <v>2</v>
      </c>
      <c r="AL2" s="17" t="s">
        <v>17</v>
      </c>
      <c r="AM2" s="18" t="s">
        <v>11</v>
      </c>
      <c r="AN2" s="15" t="s">
        <v>15</v>
      </c>
      <c r="AO2" s="16" t="s">
        <v>1</v>
      </c>
      <c r="AP2" s="16" t="s">
        <v>16</v>
      </c>
      <c r="AQ2" s="16" t="s">
        <v>2</v>
      </c>
      <c r="AR2" s="17" t="s">
        <v>17</v>
      </c>
      <c r="AS2" s="18" t="s">
        <v>11</v>
      </c>
      <c r="AT2" s="19" t="s">
        <v>30</v>
      </c>
    </row>
    <row r="3" spans="1:45" s="20" customFormat="1" ht="15.75">
      <c r="A3" s="21" t="s">
        <v>18</v>
      </c>
      <c r="B3" s="22"/>
      <c r="C3" s="22"/>
      <c r="D3" s="22"/>
      <c r="E3" s="23"/>
      <c r="F3" s="23"/>
      <c r="G3" s="24"/>
      <c r="H3" s="25"/>
      <c r="I3" s="26"/>
      <c r="J3" s="27"/>
      <c r="K3" s="23"/>
      <c r="L3" s="23"/>
      <c r="M3" s="23"/>
      <c r="N3" s="28"/>
      <c r="O3" s="25"/>
      <c r="P3" s="27"/>
      <c r="Q3" s="23"/>
      <c r="R3" s="23"/>
      <c r="S3" s="23"/>
      <c r="T3" s="28"/>
      <c r="U3" s="25"/>
      <c r="V3" s="27"/>
      <c r="W3" s="23"/>
      <c r="X3" s="23"/>
      <c r="Y3" s="23"/>
      <c r="Z3" s="28"/>
      <c r="AA3" s="25"/>
      <c r="AB3" s="27"/>
      <c r="AC3" s="23"/>
      <c r="AD3" s="23"/>
      <c r="AE3" s="23"/>
      <c r="AF3" s="28"/>
      <c r="AG3" s="25"/>
      <c r="AH3" s="27"/>
      <c r="AI3" s="23"/>
      <c r="AJ3" s="23"/>
      <c r="AK3" s="23"/>
      <c r="AL3" s="28"/>
      <c r="AM3" s="25"/>
      <c r="AN3" s="27"/>
      <c r="AO3" s="23"/>
      <c r="AP3" s="23"/>
      <c r="AQ3" s="23"/>
      <c r="AR3" s="28"/>
      <c r="AS3" s="25"/>
    </row>
    <row r="4" spans="1:46" s="43" customFormat="1" ht="15.75">
      <c r="A4" s="1" t="s">
        <v>49</v>
      </c>
      <c r="B4" s="29"/>
      <c r="C4" s="30"/>
      <c r="D4" s="31"/>
      <c r="E4" s="32">
        <f aca="true" t="shared" si="0" ref="E4:E44">RANK(F4,F$3:F$45,1)</f>
        <v>1</v>
      </c>
      <c r="F4" s="33">
        <f aca="true" t="shared" si="1" ref="F4:F44">O4+U4+AA4+AG4+AM4+AS4</f>
        <v>6</v>
      </c>
      <c r="G4" s="34">
        <f aca="true" t="shared" si="2" ref="G4:G44">IF(K4=0,1,0)+IF(Q4=0,1,0)+IF(W4=0,1,0)+IF(AC4=0,1,0)+IF(AI4=0,1,0)+IF(AO4=0,1,0)</f>
        <v>6</v>
      </c>
      <c r="H4" s="35">
        <f aca="true" t="shared" si="3" ref="H4:H44">K4+Q4+W4+AC4+AI4+AO4</f>
        <v>0</v>
      </c>
      <c r="I4" s="36">
        <f aca="true" t="shared" si="4" ref="I4:I44">N4+T4+Z4+AF4+AL4+AR4</f>
        <v>145.32</v>
      </c>
      <c r="J4" s="37">
        <v>12.88</v>
      </c>
      <c r="K4" s="38">
        <v>0</v>
      </c>
      <c r="L4" s="39">
        <v>0</v>
      </c>
      <c r="M4" s="39">
        <v>0</v>
      </c>
      <c r="N4" s="40">
        <f aca="true" t="shared" si="5" ref="N4:N44">IF((OR(J4="",J4="DNF",J4="DQ",J4="DNC")),"",(J4+(5*K4)+(L4*10)-(M4*10)))</f>
        <v>12.88</v>
      </c>
      <c r="O4" s="35">
        <f aca="true" t="shared" si="6" ref="O4:O44">IF(N4="",Default_Rank_Score,RANK(N4,N$3:N$45,1))</f>
        <v>1</v>
      </c>
      <c r="P4" s="37">
        <v>24.58</v>
      </c>
      <c r="Q4" s="38">
        <v>0</v>
      </c>
      <c r="R4" s="39">
        <v>0</v>
      </c>
      <c r="S4" s="39">
        <v>0</v>
      </c>
      <c r="T4" s="41">
        <f>IF((OR(P4="",P4="DNF",P4="DQ",P4="DNC")),"",(P4+(5*Q4)+(R4*10)-(S4*10)))</f>
        <v>24.58</v>
      </c>
      <c r="U4" s="42">
        <f aca="true" t="shared" si="7" ref="U4:U44">IF(T4="",Default_Rank_Score,RANK(T4,T$3:T$45,1))</f>
        <v>1</v>
      </c>
      <c r="V4" s="37">
        <v>24.81</v>
      </c>
      <c r="W4" s="38">
        <v>0</v>
      </c>
      <c r="X4" s="39">
        <v>0</v>
      </c>
      <c r="Y4" s="39">
        <v>0</v>
      </c>
      <c r="Z4" s="41">
        <f aca="true" t="shared" si="8" ref="Z4:Z44">IF((OR(V4="",V4="DNF",V4="DQ",V4="DNC")),"",(V4+(5*W4)+(X4*10)-(Y4*10)))</f>
        <v>24.81</v>
      </c>
      <c r="AA4" s="42">
        <f aca="true" t="shared" si="9" ref="AA4:AA44">IF(Z4="",Default_Rank_Score,RANK(Z4,Z$3:Z$45,1))</f>
        <v>1</v>
      </c>
      <c r="AB4" s="37">
        <v>25.48</v>
      </c>
      <c r="AC4" s="84">
        <v>0</v>
      </c>
      <c r="AD4" s="39">
        <v>0</v>
      </c>
      <c r="AE4" s="39">
        <v>0</v>
      </c>
      <c r="AF4" s="41">
        <f aca="true" t="shared" si="10" ref="AF4:AF44">IF((OR(AB4="",AB4="DNF",AB4="DQ",AB4="DNC")),"",(AB4+(5*AC4)+(AD4*10)-(AE4*10)))</f>
        <v>25.48</v>
      </c>
      <c r="AG4" s="42">
        <f aca="true" t="shared" si="11" ref="AG4:AG44">IF(AF4="",Default_Rank_Score,RANK(AF4,AF$3:AF$45,1))</f>
        <v>1</v>
      </c>
      <c r="AH4" s="37">
        <v>27.12</v>
      </c>
      <c r="AI4" s="38">
        <v>0</v>
      </c>
      <c r="AJ4" s="39">
        <v>0</v>
      </c>
      <c r="AK4" s="39">
        <v>0</v>
      </c>
      <c r="AL4" s="41">
        <f aca="true" t="shared" si="12" ref="AL4:AL44">IF((OR(AH4="",AH4="DNF",AH4="DQ",AH4="DNC")),"",(AH4+(5*AI4)+(AJ4*10)-(AK4*10)))</f>
        <v>27.12</v>
      </c>
      <c r="AM4" s="88">
        <f aca="true" t="shared" si="13" ref="AM4:AM44">IF(AL4="",Default_Rank_Score,RANK(AL4,AL$3:AL$45,1))</f>
        <v>1</v>
      </c>
      <c r="AN4" s="37">
        <v>30.45</v>
      </c>
      <c r="AO4" s="38">
        <v>0</v>
      </c>
      <c r="AP4" s="39">
        <v>0</v>
      </c>
      <c r="AQ4" s="39">
        <v>0</v>
      </c>
      <c r="AR4" s="41">
        <f aca="true" t="shared" si="14" ref="AR4:AR39">IF((OR(AN4="",AN4="DNF",AN4="DQ",AN4="DNC")),"",(AN4+(5*AO4)+(AP4*10)-(AQ4*10)))</f>
        <v>30.45</v>
      </c>
      <c r="AS4" s="42">
        <f aca="true" t="shared" si="15" ref="AS4:AS44">IF(AR4="",Default_Rank_Score,RANK(AR4,AR$3:AR$45,1))</f>
        <v>1</v>
      </c>
      <c r="AT4" s="43" t="s">
        <v>50</v>
      </c>
    </row>
    <row r="5" spans="1:46" s="43" customFormat="1" ht="15.75">
      <c r="A5" s="1" t="s">
        <v>58</v>
      </c>
      <c r="B5" s="29"/>
      <c r="C5" s="30"/>
      <c r="D5" s="31"/>
      <c r="E5" s="32">
        <f t="shared" si="0"/>
        <v>2</v>
      </c>
      <c r="F5" s="33">
        <f t="shared" si="1"/>
        <v>16</v>
      </c>
      <c r="G5" s="34">
        <f t="shared" si="2"/>
        <v>6</v>
      </c>
      <c r="H5" s="35">
        <f t="shared" si="3"/>
        <v>0</v>
      </c>
      <c r="I5" s="36">
        <f t="shared" si="4"/>
        <v>173.18</v>
      </c>
      <c r="J5" s="37">
        <v>14.6</v>
      </c>
      <c r="K5" s="38">
        <v>0</v>
      </c>
      <c r="L5" s="39">
        <v>0</v>
      </c>
      <c r="M5" s="39">
        <v>0</v>
      </c>
      <c r="N5" s="40">
        <f t="shared" si="5"/>
        <v>14.6</v>
      </c>
      <c r="O5" s="35">
        <f t="shared" si="6"/>
        <v>3</v>
      </c>
      <c r="P5" s="37">
        <v>35.11</v>
      </c>
      <c r="Q5" s="38">
        <v>0</v>
      </c>
      <c r="R5" s="39">
        <v>0</v>
      </c>
      <c r="S5" s="85">
        <v>1</v>
      </c>
      <c r="T5" s="41">
        <f>IF((OR(P5="",P5="DNF",P5="DQ",P5="DNC")),"",(P5+(5*Q5)+(R5*10)-(S5*5)))</f>
        <v>30.11</v>
      </c>
      <c r="U5" s="42">
        <f t="shared" si="7"/>
        <v>2</v>
      </c>
      <c r="V5" s="37">
        <v>31.08</v>
      </c>
      <c r="W5" s="38">
        <v>0</v>
      </c>
      <c r="X5" s="39">
        <v>0</v>
      </c>
      <c r="Y5" s="39">
        <v>0</v>
      </c>
      <c r="Z5" s="41">
        <f t="shared" si="8"/>
        <v>31.08</v>
      </c>
      <c r="AA5" s="42">
        <f t="shared" si="9"/>
        <v>3</v>
      </c>
      <c r="AB5" s="37">
        <v>31.26</v>
      </c>
      <c r="AC5" s="38">
        <v>0</v>
      </c>
      <c r="AD5" s="39">
        <v>0</v>
      </c>
      <c r="AE5" s="39">
        <v>0</v>
      </c>
      <c r="AF5" s="41">
        <f t="shared" si="10"/>
        <v>31.26</v>
      </c>
      <c r="AG5" s="42">
        <f t="shared" si="11"/>
        <v>3</v>
      </c>
      <c r="AH5" s="37">
        <v>29.39</v>
      </c>
      <c r="AI5" s="38">
        <v>0</v>
      </c>
      <c r="AJ5" s="39">
        <v>0</v>
      </c>
      <c r="AK5" s="39">
        <v>0</v>
      </c>
      <c r="AL5" s="41">
        <f t="shared" si="12"/>
        <v>29.39</v>
      </c>
      <c r="AM5" s="42">
        <f t="shared" si="13"/>
        <v>2</v>
      </c>
      <c r="AN5" s="37">
        <v>36.74</v>
      </c>
      <c r="AO5" s="38">
        <v>0</v>
      </c>
      <c r="AP5" s="39">
        <v>0</v>
      </c>
      <c r="AQ5" s="39">
        <v>0</v>
      </c>
      <c r="AR5" s="41">
        <f t="shared" si="14"/>
        <v>36.74</v>
      </c>
      <c r="AS5" s="42">
        <f t="shared" si="15"/>
        <v>3</v>
      </c>
      <c r="AT5" s="43" t="s">
        <v>35</v>
      </c>
    </row>
    <row r="6" spans="1:46" s="43" customFormat="1" ht="15.75">
      <c r="A6" s="1" t="s">
        <v>77</v>
      </c>
      <c r="B6" s="29"/>
      <c r="C6" s="30"/>
      <c r="D6" s="31"/>
      <c r="E6" s="32">
        <f t="shared" si="0"/>
        <v>3</v>
      </c>
      <c r="F6" s="33">
        <f t="shared" si="1"/>
        <v>34</v>
      </c>
      <c r="G6" s="34">
        <f t="shared" si="2"/>
        <v>5</v>
      </c>
      <c r="H6" s="35">
        <f t="shared" si="3"/>
        <v>1</v>
      </c>
      <c r="I6" s="36">
        <f t="shared" si="4"/>
        <v>205.99</v>
      </c>
      <c r="J6" s="37">
        <v>15.3</v>
      </c>
      <c r="K6" s="38">
        <v>0</v>
      </c>
      <c r="L6" s="39">
        <v>0</v>
      </c>
      <c r="M6" s="39">
        <v>0</v>
      </c>
      <c r="N6" s="40">
        <f t="shared" si="5"/>
        <v>15.3</v>
      </c>
      <c r="O6" s="35">
        <f t="shared" si="6"/>
        <v>4</v>
      </c>
      <c r="P6" s="37">
        <v>40.81</v>
      </c>
      <c r="Q6" s="84">
        <v>0</v>
      </c>
      <c r="R6" s="39">
        <v>1</v>
      </c>
      <c r="S6" s="39">
        <v>0</v>
      </c>
      <c r="T6" s="41">
        <f aca="true" t="shared" si="16" ref="T6:T44">IF((OR(P6="",P6="DNF",P6="DQ",P6="DNC")),"",(P6+(5*Q6)+(R6*10)-(S6*10)))</f>
        <v>50.81</v>
      </c>
      <c r="U6" s="42">
        <f t="shared" si="7"/>
        <v>13</v>
      </c>
      <c r="V6" s="37">
        <v>34.52</v>
      </c>
      <c r="W6" s="38">
        <v>0</v>
      </c>
      <c r="X6" s="39">
        <v>0</v>
      </c>
      <c r="Y6" s="39">
        <v>0</v>
      </c>
      <c r="Z6" s="41">
        <f t="shared" si="8"/>
        <v>34.52</v>
      </c>
      <c r="AA6" s="42">
        <f t="shared" si="9"/>
        <v>4</v>
      </c>
      <c r="AB6" s="37">
        <v>32.3</v>
      </c>
      <c r="AC6" s="38">
        <v>1</v>
      </c>
      <c r="AD6" s="39">
        <v>0</v>
      </c>
      <c r="AE6" s="39">
        <v>0</v>
      </c>
      <c r="AF6" s="41">
        <f t="shared" si="10"/>
        <v>37.3</v>
      </c>
      <c r="AG6" s="42">
        <f t="shared" si="11"/>
        <v>8</v>
      </c>
      <c r="AH6" s="37">
        <v>33.31</v>
      </c>
      <c r="AI6" s="38">
        <v>0</v>
      </c>
      <c r="AJ6" s="39">
        <v>0</v>
      </c>
      <c r="AK6" s="39">
        <v>0</v>
      </c>
      <c r="AL6" s="41">
        <f t="shared" si="12"/>
        <v>33.31</v>
      </c>
      <c r="AM6" s="42">
        <f t="shared" si="13"/>
        <v>3</v>
      </c>
      <c r="AN6" s="37">
        <v>34.75</v>
      </c>
      <c r="AO6" s="38">
        <v>0</v>
      </c>
      <c r="AP6" s="39">
        <v>0</v>
      </c>
      <c r="AQ6" s="39">
        <v>0</v>
      </c>
      <c r="AR6" s="41">
        <f t="shared" si="14"/>
        <v>34.75</v>
      </c>
      <c r="AS6" s="42">
        <f t="shared" si="15"/>
        <v>2</v>
      </c>
      <c r="AT6" s="43" t="s">
        <v>63</v>
      </c>
    </row>
    <row r="7" spans="1:46" s="43" customFormat="1" ht="15.75">
      <c r="A7" s="1" t="s">
        <v>34</v>
      </c>
      <c r="B7" s="29"/>
      <c r="C7" s="30"/>
      <c r="D7" s="31"/>
      <c r="E7" s="32">
        <f t="shared" si="0"/>
        <v>4</v>
      </c>
      <c r="F7" s="33">
        <f t="shared" si="1"/>
        <v>40</v>
      </c>
      <c r="G7" s="34">
        <f t="shared" si="2"/>
        <v>5</v>
      </c>
      <c r="H7" s="35">
        <f t="shared" si="3"/>
        <v>2</v>
      </c>
      <c r="I7" s="36">
        <f t="shared" si="4"/>
        <v>219.93</v>
      </c>
      <c r="J7" s="37">
        <v>17.86</v>
      </c>
      <c r="K7" s="38">
        <v>0</v>
      </c>
      <c r="L7" s="39">
        <v>0</v>
      </c>
      <c r="M7" s="39">
        <v>0</v>
      </c>
      <c r="N7" s="40">
        <f t="shared" si="5"/>
        <v>17.86</v>
      </c>
      <c r="O7" s="35">
        <f t="shared" si="6"/>
        <v>8</v>
      </c>
      <c r="P7" s="37">
        <v>40.93</v>
      </c>
      <c r="Q7" s="38">
        <v>0</v>
      </c>
      <c r="R7" s="39">
        <v>0</v>
      </c>
      <c r="S7" s="39">
        <v>0</v>
      </c>
      <c r="T7" s="41">
        <f t="shared" si="16"/>
        <v>40.93</v>
      </c>
      <c r="U7" s="42">
        <f t="shared" si="7"/>
        <v>5</v>
      </c>
      <c r="V7" s="37">
        <v>35.59</v>
      </c>
      <c r="W7" s="84">
        <v>0</v>
      </c>
      <c r="X7" s="39">
        <v>0</v>
      </c>
      <c r="Y7" s="39">
        <v>0</v>
      </c>
      <c r="Z7" s="41">
        <f t="shared" si="8"/>
        <v>35.59</v>
      </c>
      <c r="AA7" s="42">
        <f t="shared" si="9"/>
        <v>5</v>
      </c>
      <c r="AB7" s="37">
        <v>31.05</v>
      </c>
      <c r="AC7" s="38">
        <v>0</v>
      </c>
      <c r="AD7" s="39">
        <v>0</v>
      </c>
      <c r="AE7" s="39">
        <v>0</v>
      </c>
      <c r="AF7" s="41">
        <f t="shared" si="10"/>
        <v>31.05</v>
      </c>
      <c r="AG7" s="42">
        <f t="shared" si="11"/>
        <v>2</v>
      </c>
      <c r="AH7" s="37">
        <v>38.26</v>
      </c>
      <c r="AI7" s="38">
        <v>0</v>
      </c>
      <c r="AJ7" s="39">
        <v>0</v>
      </c>
      <c r="AK7" s="39">
        <v>0</v>
      </c>
      <c r="AL7" s="41">
        <f t="shared" si="12"/>
        <v>38.26</v>
      </c>
      <c r="AM7" s="42">
        <f t="shared" si="13"/>
        <v>6</v>
      </c>
      <c r="AN7" s="37">
        <v>46.24</v>
      </c>
      <c r="AO7" s="38">
        <v>2</v>
      </c>
      <c r="AP7" s="39">
        <v>0</v>
      </c>
      <c r="AQ7" s="39">
        <v>0</v>
      </c>
      <c r="AR7" s="41">
        <f t="shared" si="14"/>
        <v>56.24</v>
      </c>
      <c r="AS7" s="42">
        <f t="shared" si="15"/>
        <v>14</v>
      </c>
      <c r="AT7" s="43" t="s">
        <v>35</v>
      </c>
    </row>
    <row r="8" spans="1:46" s="43" customFormat="1" ht="15.75">
      <c r="A8" s="1" t="s">
        <v>88</v>
      </c>
      <c r="B8" s="29"/>
      <c r="C8" s="30"/>
      <c r="D8" s="31"/>
      <c r="E8" s="32">
        <f t="shared" si="0"/>
        <v>5</v>
      </c>
      <c r="F8" s="33">
        <f t="shared" si="1"/>
        <v>51</v>
      </c>
      <c r="G8" s="34">
        <f t="shared" si="2"/>
        <v>3</v>
      </c>
      <c r="H8" s="35">
        <f t="shared" si="3"/>
        <v>5</v>
      </c>
      <c r="I8" s="36">
        <f t="shared" si="4"/>
        <v>221.86</v>
      </c>
      <c r="J8" s="37">
        <v>13.93</v>
      </c>
      <c r="K8" s="38">
        <v>0</v>
      </c>
      <c r="L8" s="39">
        <v>0</v>
      </c>
      <c r="M8" s="39">
        <v>0</v>
      </c>
      <c r="N8" s="40">
        <f t="shared" si="5"/>
        <v>13.93</v>
      </c>
      <c r="O8" s="35">
        <f t="shared" si="6"/>
        <v>2</v>
      </c>
      <c r="P8" s="37">
        <v>56.69</v>
      </c>
      <c r="Q8" s="38">
        <v>0</v>
      </c>
      <c r="R8" s="39">
        <v>0</v>
      </c>
      <c r="S8" s="39">
        <v>0</v>
      </c>
      <c r="T8" s="41">
        <f t="shared" si="16"/>
        <v>56.69</v>
      </c>
      <c r="U8" s="42">
        <f t="shared" si="7"/>
        <v>18</v>
      </c>
      <c r="V8" s="37">
        <v>31.91</v>
      </c>
      <c r="W8" s="38">
        <v>2</v>
      </c>
      <c r="X8" s="39">
        <v>0</v>
      </c>
      <c r="Y8" s="39">
        <v>0</v>
      </c>
      <c r="Z8" s="41">
        <f t="shared" si="8"/>
        <v>41.91</v>
      </c>
      <c r="AA8" s="42">
        <f t="shared" si="9"/>
        <v>13</v>
      </c>
      <c r="AB8" s="37">
        <v>24.39</v>
      </c>
      <c r="AC8" s="38">
        <v>2</v>
      </c>
      <c r="AD8" s="39">
        <v>0</v>
      </c>
      <c r="AE8" s="39">
        <v>0</v>
      </c>
      <c r="AF8" s="41">
        <f t="shared" si="10"/>
        <v>34.39</v>
      </c>
      <c r="AG8" s="42">
        <f t="shared" si="11"/>
        <v>7</v>
      </c>
      <c r="AH8" s="37">
        <v>34.41</v>
      </c>
      <c r="AI8" s="84">
        <v>0</v>
      </c>
      <c r="AJ8" s="39">
        <v>0</v>
      </c>
      <c r="AK8" s="39">
        <v>0</v>
      </c>
      <c r="AL8" s="41">
        <f t="shared" si="12"/>
        <v>34.41</v>
      </c>
      <c r="AM8" s="42">
        <f t="shared" si="13"/>
        <v>5</v>
      </c>
      <c r="AN8" s="37">
        <v>35.53</v>
      </c>
      <c r="AO8" s="38">
        <v>1</v>
      </c>
      <c r="AP8" s="39">
        <v>0</v>
      </c>
      <c r="AQ8" s="39">
        <v>0</v>
      </c>
      <c r="AR8" s="41">
        <f t="shared" si="14"/>
        <v>40.53</v>
      </c>
      <c r="AS8" s="42">
        <f t="shared" si="15"/>
        <v>6</v>
      </c>
      <c r="AT8" s="43" t="s">
        <v>37</v>
      </c>
    </row>
    <row r="9" spans="1:46" s="43" customFormat="1" ht="15.75">
      <c r="A9" s="1" t="s">
        <v>85</v>
      </c>
      <c r="B9" s="29"/>
      <c r="C9" s="30"/>
      <c r="D9" s="31"/>
      <c r="E9" s="32">
        <f t="shared" si="0"/>
        <v>6</v>
      </c>
      <c r="F9" s="33">
        <f t="shared" si="1"/>
        <v>53</v>
      </c>
      <c r="G9" s="34">
        <f t="shared" si="2"/>
        <v>5</v>
      </c>
      <c r="H9" s="35">
        <f t="shared" si="3"/>
        <v>1</v>
      </c>
      <c r="I9" s="36">
        <f t="shared" si="4"/>
        <v>217.5</v>
      </c>
      <c r="J9" s="37">
        <v>26.81</v>
      </c>
      <c r="K9" s="38">
        <v>0</v>
      </c>
      <c r="L9" s="39">
        <v>0</v>
      </c>
      <c r="M9" s="39">
        <v>0</v>
      </c>
      <c r="N9" s="40">
        <f t="shared" si="5"/>
        <v>26.81</v>
      </c>
      <c r="O9" s="35">
        <f t="shared" si="6"/>
        <v>22</v>
      </c>
      <c r="P9" s="37">
        <v>42.18</v>
      </c>
      <c r="Q9" s="38">
        <v>0</v>
      </c>
      <c r="R9" s="39">
        <v>0</v>
      </c>
      <c r="S9" s="39">
        <v>0</v>
      </c>
      <c r="T9" s="41">
        <f t="shared" si="16"/>
        <v>42.18</v>
      </c>
      <c r="U9" s="42">
        <f t="shared" si="7"/>
        <v>8</v>
      </c>
      <c r="V9" s="37">
        <v>36.44</v>
      </c>
      <c r="W9" s="38">
        <v>0</v>
      </c>
      <c r="X9" s="39">
        <v>0</v>
      </c>
      <c r="Y9" s="39">
        <v>0</v>
      </c>
      <c r="Z9" s="41">
        <f t="shared" si="8"/>
        <v>36.44</v>
      </c>
      <c r="AA9" s="42">
        <f t="shared" si="9"/>
        <v>7</v>
      </c>
      <c r="AB9" s="37">
        <v>33</v>
      </c>
      <c r="AC9" s="38">
        <v>0</v>
      </c>
      <c r="AD9" s="39">
        <v>0</v>
      </c>
      <c r="AE9" s="39">
        <v>0</v>
      </c>
      <c r="AF9" s="41">
        <f t="shared" si="10"/>
        <v>33</v>
      </c>
      <c r="AG9" s="42">
        <f t="shared" si="11"/>
        <v>4</v>
      </c>
      <c r="AH9" s="37">
        <v>33.93</v>
      </c>
      <c r="AI9" s="38">
        <v>1</v>
      </c>
      <c r="AJ9" s="39">
        <v>0</v>
      </c>
      <c r="AK9" s="39">
        <v>0</v>
      </c>
      <c r="AL9" s="41">
        <f t="shared" si="12"/>
        <v>38.93</v>
      </c>
      <c r="AM9" s="42">
        <f t="shared" si="13"/>
        <v>7</v>
      </c>
      <c r="AN9" s="37">
        <v>40.14</v>
      </c>
      <c r="AO9" s="38">
        <v>0</v>
      </c>
      <c r="AP9" s="39">
        <v>0</v>
      </c>
      <c r="AQ9" s="39">
        <v>0</v>
      </c>
      <c r="AR9" s="41">
        <f t="shared" si="14"/>
        <v>40.14</v>
      </c>
      <c r="AS9" s="42">
        <f t="shared" si="15"/>
        <v>5</v>
      </c>
      <c r="AT9" s="43" t="s">
        <v>63</v>
      </c>
    </row>
    <row r="10" spans="1:46" s="43" customFormat="1" ht="15.75">
      <c r="A10" s="1" t="s">
        <v>38</v>
      </c>
      <c r="B10" s="29"/>
      <c r="C10" s="30"/>
      <c r="D10" s="31"/>
      <c r="E10" s="32">
        <f t="shared" si="0"/>
        <v>7</v>
      </c>
      <c r="F10" s="33">
        <f t="shared" si="1"/>
        <v>54</v>
      </c>
      <c r="G10" s="34">
        <f t="shared" si="2"/>
        <v>4</v>
      </c>
      <c r="H10" s="35">
        <f t="shared" si="3"/>
        <v>3</v>
      </c>
      <c r="I10" s="36">
        <f t="shared" si="4"/>
        <v>230.14999999999998</v>
      </c>
      <c r="J10" s="37">
        <v>19.83</v>
      </c>
      <c r="K10" s="38">
        <v>0</v>
      </c>
      <c r="L10" s="39">
        <v>0</v>
      </c>
      <c r="M10" s="39">
        <v>0</v>
      </c>
      <c r="N10" s="40">
        <f t="shared" si="5"/>
        <v>19.83</v>
      </c>
      <c r="O10" s="35">
        <f t="shared" si="6"/>
        <v>11</v>
      </c>
      <c r="P10" s="37">
        <v>37.91</v>
      </c>
      <c r="Q10" s="38">
        <v>0</v>
      </c>
      <c r="R10" s="39">
        <v>0</v>
      </c>
      <c r="S10" s="39">
        <v>0</v>
      </c>
      <c r="T10" s="41">
        <f t="shared" si="16"/>
        <v>37.91</v>
      </c>
      <c r="U10" s="42">
        <f t="shared" si="7"/>
        <v>3</v>
      </c>
      <c r="V10" s="37">
        <v>39.73</v>
      </c>
      <c r="W10" s="84">
        <v>0</v>
      </c>
      <c r="X10" s="39">
        <v>0</v>
      </c>
      <c r="Y10" s="39">
        <v>0</v>
      </c>
      <c r="Z10" s="41">
        <f t="shared" si="8"/>
        <v>39.73</v>
      </c>
      <c r="AA10" s="42">
        <f t="shared" si="9"/>
        <v>9</v>
      </c>
      <c r="AB10" s="37">
        <v>35.86</v>
      </c>
      <c r="AC10" s="38">
        <v>1</v>
      </c>
      <c r="AD10" s="39">
        <v>0</v>
      </c>
      <c r="AE10" s="39">
        <v>0</v>
      </c>
      <c r="AF10" s="41">
        <f t="shared" si="10"/>
        <v>40.86</v>
      </c>
      <c r="AG10" s="42">
        <f t="shared" si="11"/>
        <v>14</v>
      </c>
      <c r="AH10" s="37">
        <v>42.65</v>
      </c>
      <c r="AI10" s="38">
        <v>2</v>
      </c>
      <c r="AJ10" s="39">
        <v>0</v>
      </c>
      <c r="AK10" s="39">
        <v>0</v>
      </c>
      <c r="AL10" s="41">
        <f t="shared" si="12"/>
        <v>52.65</v>
      </c>
      <c r="AM10" s="42">
        <f t="shared" si="13"/>
        <v>13</v>
      </c>
      <c r="AN10" s="37">
        <v>39.17</v>
      </c>
      <c r="AO10" s="38">
        <v>0</v>
      </c>
      <c r="AP10" s="39">
        <v>0</v>
      </c>
      <c r="AQ10" s="39">
        <v>0</v>
      </c>
      <c r="AR10" s="41">
        <f t="shared" si="14"/>
        <v>39.17</v>
      </c>
      <c r="AS10" s="42">
        <f t="shared" si="15"/>
        <v>4</v>
      </c>
      <c r="AT10" s="43" t="s">
        <v>39</v>
      </c>
    </row>
    <row r="11" spans="1:46" s="43" customFormat="1" ht="15.75">
      <c r="A11" s="1" t="s">
        <v>81</v>
      </c>
      <c r="B11" s="29"/>
      <c r="C11" s="30"/>
      <c r="D11" s="31"/>
      <c r="E11" s="32">
        <f t="shared" si="0"/>
        <v>8</v>
      </c>
      <c r="F11" s="33">
        <f t="shared" si="1"/>
        <v>59</v>
      </c>
      <c r="G11" s="34">
        <f t="shared" si="2"/>
        <v>4</v>
      </c>
      <c r="H11" s="35">
        <f t="shared" si="3"/>
        <v>3</v>
      </c>
      <c r="I11" s="36">
        <f t="shared" si="4"/>
        <v>239.8</v>
      </c>
      <c r="J11" s="37">
        <v>16.15</v>
      </c>
      <c r="K11" s="38">
        <v>0</v>
      </c>
      <c r="L11" s="39">
        <v>0</v>
      </c>
      <c r="M11" s="39">
        <v>0</v>
      </c>
      <c r="N11" s="40">
        <f t="shared" si="5"/>
        <v>16.15</v>
      </c>
      <c r="O11" s="35">
        <f t="shared" si="6"/>
        <v>5</v>
      </c>
      <c r="P11" s="37">
        <v>54.54</v>
      </c>
      <c r="Q11" s="84">
        <v>0</v>
      </c>
      <c r="R11" s="39">
        <v>0</v>
      </c>
      <c r="S11" s="39">
        <v>0</v>
      </c>
      <c r="T11" s="41">
        <f t="shared" si="16"/>
        <v>54.54</v>
      </c>
      <c r="U11" s="42">
        <f t="shared" si="7"/>
        <v>14</v>
      </c>
      <c r="V11" s="37">
        <v>29.45</v>
      </c>
      <c r="W11" s="38">
        <v>0</v>
      </c>
      <c r="X11" s="39">
        <v>0</v>
      </c>
      <c r="Y11" s="39">
        <v>0</v>
      </c>
      <c r="Z11" s="41">
        <f t="shared" si="8"/>
        <v>29.45</v>
      </c>
      <c r="AA11" s="42">
        <f t="shared" si="9"/>
        <v>2</v>
      </c>
      <c r="AB11" s="37">
        <v>39.52</v>
      </c>
      <c r="AC11" s="38">
        <v>0</v>
      </c>
      <c r="AD11" s="39">
        <v>0</v>
      </c>
      <c r="AE11" s="39">
        <v>0</v>
      </c>
      <c r="AF11" s="41">
        <f t="shared" si="10"/>
        <v>39.52</v>
      </c>
      <c r="AG11" s="42">
        <f t="shared" si="11"/>
        <v>13</v>
      </c>
      <c r="AH11" s="37">
        <v>29.12</v>
      </c>
      <c r="AI11" s="38">
        <v>1</v>
      </c>
      <c r="AJ11" s="39">
        <v>0</v>
      </c>
      <c r="AK11" s="39">
        <v>0</v>
      </c>
      <c r="AL11" s="41">
        <f t="shared" si="12"/>
        <v>34.120000000000005</v>
      </c>
      <c r="AM11" s="42">
        <f t="shared" si="13"/>
        <v>4</v>
      </c>
      <c r="AN11" s="37">
        <v>46.02</v>
      </c>
      <c r="AO11" s="38">
        <v>2</v>
      </c>
      <c r="AP11" s="39">
        <v>1</v>
      </c>
      <c r="AQ11" s="39">
        <v>0</v>
      </c>
      <c r="AR11" s="41">
        <f t="shared" si="14"/>
        <v>66.02000000000001</v>
      </c>
      <c r="AS11" s="42">
        <f t="shared" si="15"/>
        <v>21</v>
      </c>
      <c r="AT11" s="43" t="s">
        <v>39</v>
      </c>
    </row>
    <row r="12" spans="1:46" s="43" customFormat="1" ht="15.75">
      <c r="A12" s="1" t="s">
        <v>42</v>
      </c>
      <c r="B12" s="29"/>
      <c r="C12" s="30"/>
      <c r="D12" s="31"/>
      <c r="E12" s="32">
        <f t="shared" si="0"/>
        <v>9</v>
      </c>
      <c r="F12" s="33">
        <f t="shared" si="1"/>
        <v>60</v>
      </c>
      <c r="G12" s="34">
        <f t="shared" si="2"/>
        <v>2</v>
      </c>
      <c r="H12" s="35">
        <f t="shared" si="3"/>
        <v>6</v>
      </c>
      <c r="I12" s="36">
        <f t="shared" si="4"/>
        <v>238.51</v>
      </c>
      <c r="J12" s="37">
        <v>16.27</v>
      </c>
      <c r="K12" s="38">
        <v>0</v>
      </c>
      <c r="L12" s="39">
        <v>0</v>
      </c>
      <c r="M12" s="39">
        <v>0</v>
      </c>
      <c r="N12" s="40">
        <f t="shared" si="5"/>
        <v>16.27</v>
      </c>
      <c r="O12" s="35">
        <f t="shared" si="6"/>
        <v>6</v>
      </c>
      <c r="P12" s="37">
        <v>38.41</v>
      </c>
      <c r="Q12" s="84">
        <v>0</v>
      </c>
      <c r="R12" s="39">
        <v>0</v>
      </c>
      <c r="S12" s="39">
        <v>0</v>
      </c>
      <c r="T12" s="41">
        <f t="shared" si="16"/>
        <v>38.41</v>
      </c>
      <c r="U12" s="42">
        <f t="shared" si="7"/>
        <v>4</v>
      </c>
      <c r="V12" s="37">
        <v>39.94</v>
      </c>
      <c r="W12" s="38">
        <v>1</v>
      </c>
      <c r="X12" s="39">
        <v>0</v>
      </c>
      <c r="Y12" s="39">
        <v>0</v>
      </c>
      <c r="Z12" s="41">
        <f t="shared" si="8"/>
        <v>44.94</v>
      </c>
      <c r="AA12" s="42">
        <f t="shared" si="9"/>
        <v>16</v>
      </c>
      <c r="AB12" s="37">
        <v>32.79</v>
      </c>
      <c r="AC12" s="38">
        <v>1</v>
      </c>
      <c r="AD12" s="39">
        <v>0</v>
      </c>
      <c r="AE12" s="39">
        <v>0</v>
      </c>
      <c r="AF12" s="41">
        <f t="shared" si="10"/>
        <v>37.79</v>
      </c>
      <c r="AG12" s="42">
        <f t="shared" si="11"/>
        <v>9</v>
      </c>
      <c r="AH12" s="37">
        <v>40.4</v>
      </c>
      <c r="AI12" s="38">
        <v>3</v>
      </c>
      <c r="AJ12" s="39">
        <v>0</v>
      </c>
      <c r="AK12" s="39">
        <v>0</v>
      </c>
      <c r="AL12" s="41">
        <f t="shared" si="12"/>
        <v>55.4</v>
      </c>
      <c r="AM12" s="42">
        <f t="shared" si="13"/>
        <v>16</v>
      </c>
      <c r="AN12" s="37">
        <v>40.7</v>
      </c>
      <c r="AO12" s="38">
        <v>1</v>
      </c>
      <c r="AP12" s="39">
        <v>0</v>
      </c>
      <c r="AQ12" s="39">
        <v>0</v>
      </c>
      <c r="AR12" s="41">
        <f t="shared" si="14"/>
        <v>45.7</v>
      </c>
      <c r="AS12" s="42">
        <f t="shared" si="15"/>
        <v>9</v>
      </c>
      <c r="AT12" s="43" t="s">
        <v>43</v>
      </c>
    </row>
    <row r="13" spans="1:46" s="43" customFormat="1" ht="15.75">
      <c r="A13" s="1" t="s">
        <v>47</v>
      </c>
      <c r="B13" s="29"/>
      <c r="C13" s="30"/>
      <c r="D13" s="31"/>
      <c r="E13" s="32">
        <f t="shared" si="0"/>
        <v>10</v>
      </c>
      <c r="F13" s="33">
        <f t="shared" si="1"/>
        <v>66</v>
      </c>
      <c r="G13" s="34">
        <f t="shared" si="2"/>
        <v>5</v>
      </c>
      <c r="H13" s="35">
        <f t="shared" si="3"/>
        <v>1</v>
      </c>
      <c r="I13" s="36">
        <f t="shared" si="4"/>
        <v>243.01</v>
      </c>
      <c r="J13" s="37">
        <v>18.02</v>
      </c>
      <c r="K13" s="38">
        <v>0</v>
      </c>
      <c r="L13" s="39">
        <v>0</v>
      </c>
      <c r="M13" s="39">
        <v>0</v>
      </c>
      <c r="N13" s="40">
        <f t="shared" si="5"/>
        <v>18.02</v>
      </c>
      <c r="O13" s="35">
        <f t="shared" si="6"/>
        <v>9</v>
      </c>
      <c r="P13" s="37">
        <v>47.06</v>
      </c>
      <c r="Q13" s="38">
        <v>0</v>
      </c>
      <c r="R13" s="39">
        <v>1</v>
      </c>
      <c r="S13" s="39">
        <v>0</v>
      </c>
      <c r="T13" s="41">
        <f t="shared" si="16"/>
        <v>57.06</v>
      </c>
      <c r="U13" s="42">
        <f t="shared" si="7"/>
        <v>19</v>
      </c>
      <c r="V13" s="37">
        <v>35.74</v>
      </c>
      <c r="W13" s="38">
        <v>0</v>
      </c>
      <c r="X13" s="39">
        <v>0</v>
      </c>
      <c r="Y13" s="39">
        <v>0</v>
      </c>
      <c r="Z13" s="41">
        <f t="shared" si="8"/>
        <v>35.74</v>
      </c>
      <c r="AA13" s="42">
        <f t="shared" si="9"/>
        <v>6</v>
      </c>
      <c r="AB13" s="37">
        <v>37.79</v>
      </c>
      <c r="AC13" s="38">
        <v>0</v>
      </c>
      <c r="AD13" s="39">
        <v>0</v>
      </c>
      <c r="AE13" s="39">
        <v>0</v>
      </c>
      <c r="AF13" s="41">
        <f t="shared" si="10"/>
        <v>37.79</v>
      </c>
      <c r="AG13" s="42">
        <f t="shared" si="11"/>
        <v>9</v>
      </c>
      <c r="AH13" s="37">
        <v>38.19</v>
      </c>
      <c r="AI13" s="84">
        <v>1</v>
      </c>
      <c r="AJ13" s="39">
        <v>0</v>
      </c>
      <c r="AK13" s="39">
        <v>0</v>
      </c>
      <c r="AL13" s="41">
        <f t="shared" si="12"/>
        <v>43.19</v>
      </c>
      <c r="AM13" s="42">
        <f t="shared" si="13"/>
        <v>10</v>
      </c>
      <c r="AN13" s="37">
        <v>51.21</v>
      </c>
      <c r="AO13" s="38">
        <v>0</v>
      </c>
      <c r="AP13" s="39">
        <v>0</v>
      </c>
      <c r="AQ13" s="39">
        <v>0</v>
      </c>
      <c r="AR13" s="41">
        <f t="shared" si="14"/>
        <v>51.21</v>
      </c>
      <c r="AS13" s="42">
        <f t="shared" si="15"/>
        <v>13</v>
      </c>
      <c r="AT13" s="43" t="s">
        <v>48</v>
      </c>
    </row>
    <row r="14" spans="1:46" s="43" customFormat="1" ht="15.75">
      <c r="A14" s="44" t="s">
        <v>51</v>
      </c>
      <c r="B14" s="29"/>
      <c r="C14" s="30"/>
      <c r="D14" s="31"/>
      <c r="E14" s="32">
        <f t="shared" si="0"/>
        <v>11</v>
      </c>
      <c r="F14" s="33">
        <f t="shared" si="1"/>
        <v>70</v>
      </c>
      <c r="G14" s="34">
        <f t="shared" si="2"/>
        <v>5</v>
      </c>
      <c r="H14" s="35">
        <f t="shared" si="3"/>
        <v>1</v>
      </c>
      <c r="I14" s="36">
        <f t="shared" si="4"/>
        <v>250.25000000000003</v>
      </c>
      <c r="J14" s="37">
        <v>20.52</v>
      </c>
      <c r="K14" s="38">
        <v>0</v>
      </c>
      <c r="L14" s="39">
        <v>0</v>
      </c>
      <c r="M14" s="39">
        <v>0</v>
      </c>
      <c r="N14" s="40">
        <f t="shared" si="5"/>
        <v>20.52</v>
      </c>
      <c r="O14" s="35">
        <f t="shared" si="6"/>
        <v>13</v>
      </c>
      <c r="P14" s="37">
        <v>63.22</v>
      </c>
      <c r="Q14" s="84">
        <v>0</v>
      </c>
      <c r="R14" s="39">
        <v>1</v>
      </c>
      <c r="S14" s="39">
        <v>0</v>
      </c>
      <c r="T14" s="41">
        <f t="shared" si="16"/>
        <v>73.22</v>
      </c>
      <c r="U14" s="42">
        <f t="shared" si="7"/>
        <v>27</v>
      </c>
      <c r="V14" s="37">
        <v>40.1</v>
      </c>
      <c r="W14" s="38">
        <v>0</v>
      </c>
      <c r="X14" s="39">
        <v>0</v>
      </c>
      <c r="Y14" s="39">
        <v>0</v>
      </c>
      <c r="Z14" s="41">
        <f t="shared" si="8"/>
        <v>40.1</v>
      </c>
      <c r="AA14" s="42">
        <f t="shared" si="9"/>
        <v>10</v>
      </c>
      <c r="AB14" s="37">
        <v>33.64</v>
      </c>
      <c r="AC14" s="38">
        <v>0</v>
      </c>
      <c r="AD14" s="39">
        <v>0</v>
      </c>
      <c r="AE14" s="39">
        <v>0</v>
      </c>
      <c r="AF14" s="41">
        <f t="shared" si="10"/>
        <v>33.64</v>
      </c>
      <c r="AG14" s="42">
        <f t="shared" si="11"/>
        <v>5</v>
      </c>
      <c r="AH14" s="37">
        <v>35.9</v>
      </c>
      <c r="AI14" s="38">
        <v>1</v>
      </c>
      <c r="AJ14" s="39">
        <v>0</v>
      </c>
      <c r="AK14" s="39">
        <v>0</v>
      </c>
      <c r="AL14" s="41">
        <f t="shared" si="12"/>
        <v>40.9</v>
      </c>
      <c r="AM14" s="42">
        <f t="shared" si="13"/>
        <v>8</v>
      </c>
      <c r="AN14" s="37">
        <v>41.87</v>
      </c>
      <c r="AO14" s="38">
        <v>0</v>
      </c>
      <c r="AP14" s="39">
        <v>0</v>
      </c>
      <c r="AQ14" s="39">
        <v>0</v>
      </c>
      <c r="AR14" s="41">
        <f t="shared" si="14"/>
        <v>41.87</v>
      </c>
      <c r="AS14" s="42">
        <f t="shared" si="15"/>
        <v>7</v>
      </c>
      <c r="AT14" s="43" t="s">
        <v>52</v>
      </c>
    </row>
    <row r="15" spans="1:46" s="43" customFormat="1" ht="15.75">
      <c r="A15" s="1" t="s">
        <v>62</v>
      </c>
      <c r="B15" s="29"/>
      <c r="C15" s="30"/>
      <c r="D15" s="31"/>
      <c r="E15" s="32">
        <f t="shared" si="0"/>
        <v>11</v>
      </c>
      <c r="F15" s="33">
        <f t="shared" si="1"/>
        <v>70</v>
      </c>
      <c r="G15" s="34">
        <f t="shared" si="2"/>
        <v>4</v>
      </c>
      <c r="H15" s="35">
        <f t="shared" si="3"/>
        <v>3</v>
      </c>
      <c r="I15" s="36">
        <f t="shared" si="4"/>
        <v>256.37</v>
      </c>
      <c r="J15" s="37">
        <v>22.17</v>
      </c>
      <c r="K15" s="38">
        <v>0</v>
      </c>
      <c r="L15" s="39">
        <v>0</v>
      </c>
      <c r="M15" s="39">
        <v>0</v>
      </c>
      <c r="N15" s="40">
        <f t="shared" si="5"/>
        <v>22.17</v>
      </c>
      <c r="O15" s="35">
        <f t="shared" si="6"/>
        <v>15</v>
      </c>
      <c r="P15" s="37">
        <v>41.26</v>
      </c>
      <c r="Q15" s="38">
        <v>0</v>
      </c>
      <c r="R15" s="39">
        <v>0</v>
      </c>
      <c r="S15" s="39">
        <v>0</v>
      </c>
      <c r="T15" s="41">
        <f t="shared" si="16"/>
        <v>41.26</v>
      </c>
      <c r="U15" s="42">
        <f t="shared" si="7"/>
        <v>6</v>
      </c>
      <c r="V15" s="37">
        <v>38.91</v>
      </c>
      <c r="W15" s="38">
        <v>0</v>
      </c>
      <c r="X15" s="39">
        <v>0</v>
      </c>
      <c r="Y15" s="39">
        <v>0</v>
      </c>
      <c r="Z15" s="41">
        <f t="shared" si="8"/>
        <v>38.91</v>
      </c>
      <c r="AA15" s="42">
        <f t="shared" si="9"/>
        <v>8</v>
      </c>
      <c r="AB15" s="37">
        <v>33.82</v>
      </c>
      <c r="AC15" s="84">
        <v>0</v>
      </c>
      <c r="AD15" s="39">
        <v>0</v>
      </c>
      <c r="AE15" s="39">
        <v>0</v>
      </c>
      <c r="AF15" s="41">
        <f t="shared" si="10"/>
        <v>33.82</v>
      </c>
      <c r="AG15" s="42">
        <f t="shared" si="11"/>
        <v>6</v>
      </c>
      <c r="AH15" s="37">
        <v>46.84</v>
      </c>
      <c r="AI15" s="38">
        <v>2</v>
      </c>
      <c r="AJ15" s="39">
        <v>0</v>
      </c>
      <c r="AK15" s="39">
        <v>0</v>
      </c>
      <c r="AL15" s="41">
        <f t="shared" si="12"/>
        <v>56.84</v>
      </c>
      <c r="AM15" s="42">
        <f t="shared" si="13"/>
        <v>17</v>
      </c>
      <c r="AN15" s="37">
        <v>58.37</v>
      </c>
      <c r="AO15" s="38">
        <v>1</v>
      </c>
      <c r="AP15" s="39">
        <v>0</v>
      </c>
      <c r="AQ15" s="39">
        <v>0</v>
      </c>
      <c r="AR15" s="41">
        <f t="shared" si="14"/>
        <v>63.37</v>
      </c>
      <c r="AS15" s="42">
        <f t="shared" si="15"/>
        <v>18</v>
      </c>
      <c r="AT15" s="43" t="s">
        <v>63</v>
      </c>
    </row>
    <row r="16" spans="1:46" s="43" customFormat="1" ht="15.75">
      <c r="A16" s="1" t="s">
        <v>76</v>
      </c>
      <c r="B16" s="29"/>
      <c r="C16" s="30"/>
      <c r="D16" s="31"/>
      <c r="E16" s="32">
        <f t="shared" si="0"/>
        <v>13</v>
      </c>
      <c r="F16" s="33">
        <f t="shared" si="1"/>
        <v>78</v>
      </c>
      <c r="G16" s="34">
        <f t="shared" si="2"/>
        <v>4</v>
      </c>
      <c r="H16" s="35">
        <f t="shared" si="3"/>
        <v>5</v>
      </c>
      <c r="I16" s="36">
        <f t="shared" si="4"/>
        <v>258.08000000000004</v>
      </c>
      <c r="J16" s="37">
        <v>16.82</v>
      </c>
      <c r="K16" s="38">
        <v>0</v>
      </c>
      <c r="L16" s="39">
        <v>0</v>
      </c>
      <c r="M16" s="39">
        <v>0</v>
      </c>
      <c r="N16" s="40">
        <f t="shared" si="5"/>
        <v>16.82</v>
      </c>
      <c r="O16" s="35">
        <f t="shared" si="6"/>
        <v>7</v>
      </c>
      <c r="P16" s="37">
        <v>41.98</v>
      </c>
      <c r="Q16" s="84">
        <v>0</v>
      </c>
      <c r="R16" s="39">
        <v>0</v>
      </c>
      <c r="S16" s="39">
        <v>0</v>
      </c>
      <c r="T16" s="41">
        <f t="shared" si="16"/>
        <v>41.98</v>
      </c>
      <c r="U16" s="42">
        <f t="shared" si="7"/>
        <v>7</v>
      </c>
      <c r="V16" s="37">
        <v>42.69</v>
      </c>
      <c r="W16" s="38">
        <v>0</v>
      </c>
      <c r="X16" s="39">
        <v>0</v>
      </c>
      <c r="Y16" s="39">
        <v>0</v>
      </c>
      <c r="Z16" s="41">
        <f t="shared" si="8"/>
        <v>42.69</v>
      </c>
      <c r="AA16" s="42">
        <f t="shared" si="9"/>
        <v>14</v>
      </c>
      <c r="AB16" s="37">
        <v>33.92</v>
      </c>
      <c r="AC16" s="38">
        <v>2</v>
      </c>
      <c r="AD16" s="39">
        <v>0</v>
      </c>
      <c r="AE16" s="39">
        <v>0</v>
      </c>
      <c r="AF16" s="41">
        <f t="shared" si="10"/>
        <v>43.92</v>
      </c>
      <c r="AG16" s="42">
        <f t="shared" si="11"/>
        <v>16</v>
      </c>
      <c r="AH16" s="37">
        <v>43.49</v>
      </c>
      <c r="AI16" s="38">
        <v>0</v>
      </c>
      <c r="AJ16" s="39">
        <v>0</v>
      </c>
      <c r="AK16" s="39">
        <v>0</v>
      </c>
      <c r="AL16" s="41">
        <f t="shared" si="12"/>
        <v>43.49</v>
      </c>
      <c r="AM16" s="42">
        <f t="shared" si="13"/>
        <v>11</v>
      </c>
      <c r="AN16" s="37">
        <v>54.18</v>
      </c>
      <c r="AO16" s="38">
        <v>3</v>
      </c>
      <c r="AP16" s="39">
        <v>0</v>
      </c>
      <c r="AQ16" s="39">
        <v>0</v>
      </c>
      <c r="AR16" s="41">
        <f t="shared" si="14"/>
        <v>69.18</v>
      </c>
      <c r="AS16" s="42">
        <f t="shared" si="15"/>
        <v>23</v>
      </c>
      <c r="AT16" s="43" t="s">
        <v>63</v>
      </c>
    </row>
    <row r="17" spans="1:46" s="43" customFormat="1" ht="15.75">
      <c r="A17" s="1" t="s">
        <v>57</v>
      </c>
      <c r="B17" s="29"/>
      <c r="C17" s="30"/>
      <c r="D17" s="31"/>
      <c r="E17" s="32">
        <f t="shared" si="0"/>
        <v>14</v>
      </c>
      <c r="F17" s="33">
        <f t="shared" si="1"/>
        <v>100</v>
      </c>
      <c r="G17" s="34">
        <f t="shared" si="2"/>
        <v>5</v>
      </c>
      <c r="H17" s="35">
        <f t="shared" si="3"/>
        <v>4</v>
      </c>
      <c r="I17" s="36">
        <f t="shared" si="4"/>
        <v>270.25</v>
      </c>
      <c r="J17" s="37">
        <v>31.74</v>
      </c>
      <c r="K17" s="84">
        <v>0</v>
      </c>
      <c r="L17" s="39">
        <v>0</v>
      </c>
      <c r="M17" s="39">
        <v>0</v>
      </c>
      <c r="N17" s="40">
        <f t="shared" si="5"/>
        <v>31.74</v>
      </c>
      <c r="O17" s="35">
        <f t="shared" si="6"/>
        <v>31</v>
      </c>
      <c r="P17" s="37">
        <v>43.09</v>
      </c>
      <c r="Q17" s="38">
        <v>0</v>
      </c>
      <c r="R17" s="39">
        <v>0</v>
      </c>
      <c r="S17" s="39">
        <v>0</v>
      </c>
      <c r="T17" s="41">
        <f t="shared" si="16"/>
        <v>43.09</v>
      </c>
      <c r="U17" s="42">
        <f t="shared" si="7"/>
        <v>10</v>
      </c>
      <c r="V17" s="37">
        <v>41.09</v>
      </c>
      <c r="W17" s="38">
        <v>0</v>
      </c>
      <c r="X17" s="39">
        <v>0</v>
      </c>
      <c r="Y17" s="39">
        <v>0</v>
      </c>
      <c r="Z17" s="41">
        <f t="shared" si="8"/>
        <v>41.09</v>
      </c>
      <c r="AA17" s="42">
        <f t="shared" si="9"/>
        <v>12</v>
      </c>
      <c r="AB17" s="37">
        <v>38.36</v>
      </c>
      <c r="AC17" s="38">
        <v>0</v>
      </c>
      <c r="AD17" s="39">
        <v>0</v>
      </c>
      <c r="AE17" s="39">
        <v>0</v>
      </c>
      <c r="AF17" s="41">
        <f t="shared" si="10"/>
        <v>38.36</v>
      </c>
      <c r="AG17" s="42">
        <f t="shared" si="11"/>
        <v>11</v>
      </c>
      <c r="AH17" s="37">
        <v>50.61</v>
      </c>
      <c r="AI17" s="38">
        <v>4</v>
      </c>
      <c r="AJ17" s="39">
        <v>0</v>
      </c>
      <c r="AK17" s="39">
        <v>0</v>
      </c>
      <c r="AL17" s="41">
        <f t="shared" si="12"/>
        <v>70.61</v>
      </c>
      <c r="AM17" s="42">
        <f t="shared" si="13"/>
        <v>28</v>
      </c>
      <c r="AN17" s="37">
        <v>45.36</v>
      </c>
      <c r="AO17" s="38">
        <v>0</v>
      </c>
      <c r="AP17" s="39">
        <v>0</v>
      </c>
      <c r="AQ17" s="39">
        <v>0</v>
      </c>
      <c r="AR17" s="41">
        <f t="shared" si="14"/>
        <v>45.36</v>
      </c>
      <c r="AS17" s="42">
        <f t="shared" si="15"/>
        <v>8</v>
      </c>
      <c r="AT17" s="43" t="s">
        <v>48</v>
      </c>
    </row>
    <row r="18" spans="1:46" s="43" customFormat="1" ht="15.75">
      <c r="A18" s="1" t="s">
        <v>71</v>
      </c>
      <c r="B18" s="29"/>
      <c r="C18" s="30"/>
      <c r="D18" s="31"/>
      <c r="E18" s="32">
        <f t="shared" si="0"/>
        <v>15</v>
      </c>
      <c r="F18" s="33">
        <f t="shared" si="1"/>
        <v>101</v>
      </c>
      <c r="G18" s="34">
        <f t="shared" si="2"/>
        <v>5</v>
      </c>
      <c r="H18" s="35">
        <f t="shared" si="3"/>
        <v>1</v>
      </c>
      <c r="I18" s="36">
        <f t="shared" si="4"/>
        <v>263.89</v>
      </c>
      <c r="J18" s="37">
        <v>36.21</v>
      </c>
      <c r="K18" s="38">
        <v>0</v>
      </c>
      <c r="L18" s="39">
        <v>0</v>
      </c>
      <c r="M18" s="39">
        <v>0</v>
      </c>
      <c r="N18" s="40">
        <f t="shared" si="5"/>
        <v>36.21</v>
      </c>
      <c r="O18" s="35">
        <f t="shared" si="6"/>
        <v>34</v>
      </c>
      <c r="P18" s="37">
        <v>44.11</v>
      </c>
      <c r="Q18" s="38">
        <v>0</v>
      </c>
      <c r="R18" s="39">
        <v>0</v>
      </c>
      <c r="S18" s="39">
        <v>0</v>
      </c>
      <c r="T18" s="41">
        <f t="shared" si="16"/>
        <v>44.11</v>
      </c>
      <c r="U18" s="42">
        <f t="shared" si="7"/>
        <v>11</v>
      </c>
      <c r="V18" s="37">
        <v>47.32</v>
      </c>
      <c r="W18" s="38">
        <v>0</v>
      </c>
      <c r="X18" s="39">
        <v>0</v>
      </c>
      <c r="Y18" s="39">
        <v>0</v>
      </c>
      <c r="Z18" s="41">
        <f t="shared" si="8"/>
        <v>47.32</v>
      </c>
      <c r="AA18" s="42">
        <f t="shared" si="9"/>
        <v>17</v>
      </c>
      <c r="AB18" s="37">
        <v>40.28</v>
      </c>
      <c r="AC18" s="38">
        <v>1</v>
      </c>
      <c r="AD18" s="39">
        <v>0</v>
      </c>
      <c r="AE18" s="39">
        <v>0</v>
      </c>
      <c r="AF18" s="41">
        <f t="shared" si="10"/>
        <v>45.28</v>
      </c>
      <c r="AG18" s="42">
        <f t="shared" si="11"/>
        <v>17</v>
      </c>
      <c r="AH18" s="37">
        <v>44.26</v>
      </c>
      <c r="AI18" s="38">
        <v>0</v>
      </c>
      <c r="AJ18" s="39">
        <v>0</v>
      </c>
      <c r="AK18" s="39">
        <v>0</v>
      </c>
      <c r="AL18" s="41">
        <f t="shared" si="12"/>
        <v>44.26</v>
      </c>
      <c r="AM18" s="42">
        <f t="shared" si="13"/>
        <v>12</v>
      </c>
      <c r="AN18" s="37">
        <v>46.71</v>
      </c>
      <c r="AO18" s="38">
        <v>0</v>
      </c>
      <c r="AP18" s="39">
        <v>0</v>
      </c>
      <c r="AQ18" s="39">
        <v>0</v>
      </c>
      <c r="AR18" s="41">
        <f t="shared" si="14"/>
        <v>46.71</v>
      </c>
      <c r="AS18" s="42">
        <f t="shared" si="15"/>
        <v>10</v>
      </c>
      <c r="AT18" s="43" t="s">
        <v>72</v>
      </c>
    </row>
    <row r="19" spans="1:46" s="43" customFormat="1" ht="15.75">
      <c r="A19" s="1" t="s">
        <v>65</v>
      </c>
      <c r="B19" s="29"/>
      <c r="C19" s="30"/>
      <c r="D19" s="31"/>
      <c r="E19" s="32">
        <f t="shared" si="0"/>
        <v>15</v>
      </c>
      <c r="F19" s="33">
        <f t="shared" si="1"/>
        <v>101</v>
      </c>
      <c r="G19" s="34">
        <f t="shared" si="2"/>
        <v>3</v>
      </c>
      <c r="H19" s="35">
        <f t="shared" si="3"/>
        <v>4</v>
      </c>
      <c r="I19" s="36">
        <f t="shared" si="4"/>
        <v>278.19</v>
      </c>
      <c r="J19" s="37">
        <v>23.84</v>
      </c>
      <c r="K19" s="38">
        <v>0</v>
      </c>
      <c r="L19" s="39">
        <v>0</v>
      </c>
      <c r="M19" s="39">
        <v>0</v>
      </c>
      <c r="N19" s="40">
        <f t="shared" si="5"/>
        <v>23.84</v>
      </c>
      <c r="O19" s="35">
        <f t="shared" si="6"/>
        <v>18</v>
      </c>
      <c r="P19" s="37">
        <v>51.27</v>
      </c>
      <c r="Q19" s="38">
        <v>2</v>
      </c>
      <c r="R19" s="39">
        <v>0</v>
      </c>
      <c r="S19" s="39">
        <v>0</v>
      </c>
      <c r="T19" s="41">
        <f t="shared" si="16"/>
        <v>61.27</v>
      </c>
      <c r="U19" s="42">
        <f t="shared" si="7"/>
        <v>23</v>
      </c>
      <c r="V19" s="37">
        <v>42.89</v>
      </c>
      <c r="W19" s="38">
        <v>1</v>
      </c>
      <c r="X19" s="39">
        <v>0</v>
      </c>
      <c r="Y19" s="39">
        <v>0</v>
      </c>
      <c r="Z19" s="41">
        <f t="shared" si="8"/>
        <v>47.89</v>
      </c>
      <c r="AA19" s="42">
        <f t="shared" si="9"/>
        <v>18</v>
      </c>
      <c r="AB19" s="37">
        <v>46.14</v>
      </c>
      <c r="AC19" s="84">
        <v>0</v>
      </c>
      <c r="AD19" s="39">
        <v>0</v>
      </c>
      <c r="AE19" s="39">
        <v>0</v>
      </c>
      <c r="AF19" s="41">
        <f t="shared" si="10"/>
        <v>46.14</v>
      </c>
      <c r="AG19" s="42">
        <f t="shared" si="11"/>
        <v>18</v>
      </c>
      <c r="AH19" s="37">
        <v>42.25</v>
      </c>
      <c r="AI19" s="38">
        <v>0</v>
      </c>
      <c r="AJ19" s="39">
        <v>0</v>
      </c>
      <c r="AK19" s="39">
        <v>0</v>
      </c>
      <c r="AL19" s="41">
        <f t="shared" si="12"/>
        <v>42.25</v>
      </c>
      <c r="AM19" s="42">
        <f t="shared" si="13"/>
        <v>9</v>
      </c>
      <c r="AN19" s="37">
        <v>51.8</v>
      </c>
      <c r="AO19" s="38">
        <v>1</v>
      </c>
      <c r="AP19" s="39">
        <v>0</v>
      </c>
      <c r="AQ19" s="39">
        <v>0</v>
      </c>
      <c r="AR19" s="41">
        <f t="shared" si="14"/>
        <v>56.8</v>
      </c>
      <c r="AS19" s="42">
        <f t="shared" si="15"/>
        <v>15</v>
      </c>
      <c r="AT19" s="43" t="s">
        <v>63</v>
      </c>
    </row>
    <row r="20" spans="1:46" s="43" customFormat="1" ht="15.75">
      <c r="A20" s="1" t="s">
        <v>45</v>
      </c>
      <c r="B20" s="29"/>
      <c r="C20" s="30"/>
      <c r="D20" s="31"/>
      <c r="E20" s="32">
        <f t="shared" si="0"/>
        <v>17</v>
      </c>
      <c r="F20" s="33">
        <f t="shared" si="1"/>
        <v>104</v>
      </c>
      <c r="G20" s="34">
        <f t="shared" si="2"/>
        <v>5</v>
      </c>
      <c r="H20" s="35">
        <f t="shared" si="3"/>
        <v>1</v>
      </c>
      <c r="I20" s="36">
        <f t="shared" si="4"/>
        <v>279.23</v>
      </c>
      <c r="J20" s="37">
        <v>27.83</v>
      </c>
      <c r="K20" s="38">
        <v>0</v>
      </c>
      <c r="L20" s="39">
        <v>0</v>
      </c>
      <c r="M20" s="39">
        <v>0</v>
      </c>
      <c r="N20" s="40">
        <f t="shared" si="5"/>
        <v>27.83</v>
      </c>
      <c r="O20" s="35">
        <f t="shared" si="6"/>
        <v>24</v>
      </c>
      <c r="P20" s="37">
        <v>42.36</v>
      </c>
      <c r="Q20" s="38">
        <v>0</v>
      </c>
      <c r="R20" s="39">
        <v>0</v>
      </c>
      <c r="S20" s="39">
        <v>0</v>
      </c>
      <c r="T20" s="41">
        <f t="shared" si="16"/>
        <v>42.36</v>
      </c>
      <c r="U20" s="42">
        <f t="shared" si="7"/>
        <v>9</v>
      </c>
      <c r="V20" s="37">
        <v>44.41</v>
      </c>
      <c r="W20" s="38">
        <v>0</v>
      </c>
      <c r="X20" s="39">
        <v>0</v>
      </c>
      <c r="Y20" s="39">
        <v>0</v>
      </c>
      <c r="Z20" s="41">
        <f t="shared" si="8"/>
        <v>44.41</v>
      </c>
      <c r="AA20" s="42">
        <f t="shared" si="9"/>
        <v>15</v>
      </c>
      <c r="AB20" s="37">
        <v>43.12</v>
      </c>
      <c r="AC20" s="84">
        <v>0</v>
      </c>
      <c r="AD20" s="39">
        <v>0</v>
      </c>
      <c r="AE20" s="39">
        <v>0</v>
      </c>
      <c r="AF20" s="41">
        <f t="shared" si="10"/>
        <v>43.12</v>
      </c>
      <c r="AG20" s="42">
        <f t="shared" si="11"/>
        <v>15</v>
      </c>
      <c r="AH20" s="37">
        <v>60.79</v>
      </c>
      <c r="AI20" s="38">
        <v>0</v>
      </c>
      <c r="AJ20" s="39">
        <v>1</v>
      </c>
      <c r="AK20" s="39">
        <v>0</v>
      </c>
      <c r="AL20" s="41">
        <f t="shared" si="12"/>
        <v>70.78999999999999</v>
      </c>
      <c r="AM20" s="42">
        <f t="shared" si="13"/>
        <v>29</v>
      </c>
      <c r="AN20" s="37">
        <v>45.72</v>
      </c>
      <c r="AO20" s="38">
        <v>1</v>
      </c>
      <c r="AP20" s="39">
        <v>0</v>
      </c>
      <c r="AQ20" s="39">
        <v>0</v>
      </c>
      <c r="AR20" s="41">
        <f t="shared" si="14"/>
        <v>50.72</v>
      </c>
      <c r="AS20" s="42">
        <f t="shared" si="15"/>
        <v>12</v>
      </c>
      <c r="AT20" s="43" t="s">
        <v>46</v>
      </c>
    </row>
    <row r="21" spans="1:46" s="43" customFormat="1" ht="15.75">
      <c r="A21" s="1" t="s">
        <v>84</v>
      </c>
      <c r="B21" s="29"/>
      <c r="C21" s="30"/>
      <c r="D21" s="31"/>
      <c r="E21" s="32">
        <f t="shared" si="0"/>
        <v>18</v>
      </c>
      <c r="F21" s="33">
        <f t="shared" si="1"/>
        <v>118</v>
      </c>
      <c r="G21" s="34">
        <f t="shared" si="2"/>
        <v>6</v>
      </c>
      <c r="H21" s="35">
        <f t="shared" si="3"/>
        <v>0</v>
      </c>
      <c r="I21" s="36">
        <f t="shared" si="4"/>
        <v>306.39</v>
      </c>
      <c r="J21" s="37">
        <v>24.06</v>
      </c>
      <c r="K21" s="38">
        <v>0</v>
      </c>
      <c r="L21" s="39">
        <v>0</v>
      </c>
      <c r="M21" s="39">
        <v>0</v>
      </c>
      <c r="N21" s="40">
        <f t="shared" si="5"/>
        <v>24.06</v>
      </c>
      <c r="O21" s="35">
        <f t="shared" si="6"/>
        <v>19</v>
      </c>
      <c r="P21" s="37">
        <v>55.37</v>
      </c>
      <c r="Q21" s="38">
        <v>0</v>
      </c>
      <c r="R21" s="39">
        <v>0</v>
      </c>
      <c r="S21" s="39">
        <v>0</v>
      </c>
      <c r="T21" s="41">
        <f t="shared" si="16"/>
        <v>55.37</v>
      </c>
      <c r="U21" s="42">
        <f t="shared" si="7"/>
        <v>15</v>
      </c>
      <c r="V21" s="37">
        <v>53.62</v>
      </c>
      <c r="W21" s="38">
        <v>0</v>
      </c>
      <c r="X21" s="39">
        <v>0</v>
      </c>
      <c r="Y21" s="39">
        <v>0</v>
      </c>
      <c r="Z21" s="41">
        <f t="shared" si="8"/>
        <v>53.62</v>
      </c>
      <c r="AA21" s="42">
        <f t="shared" si="9"/>
        <v>22</v>
      </c>
      <c r="AB21" s="37">
        <v>48.4</v>
      </c>
      <c r="AC21" s="38">
        <v>0</v>
      </c>
      <c r="AD21" s="39">
        <v>0</v>
      </c>
      <c r="AE21" s="39">
        <v>0</v>
      </c>
      <c r="AF21" s="41">
        <f t="shared" si="10"/>
        <v>48.4</v>
      </c>
      <c r="AG21" s="42">
        <f t="shared" si="11"/>
        <v>22</v>
      </c>
      <c r="AH21" s="37">
        <v>58.68</v>
      </c>
      <c r="AI21" s="38">
        <v>0</v>
      </c>
      <c r="AJ21" s="39">
        <v>0</v>
      </c>
      <c r="AK21" s="39">
        <v>0</v>
      </c>
      <c r="AL21" s="41">
        <f t="shared" si="12"/>
        <v>58.68</v>
      </c>
      <c r="AM21" s="42">
        <f t="shared" si="13"/>
        <v>18</v>
      </c>
      <c r="AN21" s="37">
        <v>66.26</v>
      </c>
      <c r="AO21" s="38">
        <v>0</v>
      </c>
      <c r="AP21" s="39">
        <v>0</v>
      </c>
      <c r="AQ21" s="39">
        <v>0</v>
      </c>
      <c r="AR21" s="41">
        <f t="shared" si="14"/>
        <v>66.26</v>
      </c>
      <c r="AS21" s="42">
        <f t="shared" si="15"/>
        <v>22</v>
      </c>
      <c r="AT21" s="43" t="s">
        <v>63</v>
      </c>
    </row>
    <row r="22" spans="1:46" s="43" customFormat="1" ht="15.75">
      <c r="A22" s="1" t="s">
        <v>40</v>
      </c>
      <c r="B22" s="29"/>
      <c r="C22" s="30"/>
      <c r="D22" s="31"/>
      <c r="E22" s="32">
        <f t="shared" si="0"/>
        <v>19</v>
      </c>
      <c r="F22" s="33">
        <f t="shared" si="1"/>
        <v>124</v>
      </c>
      <c r="G22" s="34">
        <f t="shared" si="2"/>
        <v>5</v>
      </c>
      <c r="H22" s="35">
        <f t="shared" si="3"/>
        <v>1</v>
      </c>
      <c r="I22" s="36">
        <f t="shared" si="4"/>
        <v>313.65</v>
      </c>
      <c r="J22" s="37">
        <v>28.57</v>
      </c>
      <c r="K22" s="38">
        <v>0</v>
      </c>
      <c r="L22" s="39">
        <v>0</v>
      </c>
      <c r="M22" s="39">
        <v>0</v>
      </c>
      <c r="N22" s="40">
        <f t="shared" si="5"/>
        <v>28.57</v>
      </c>
      <c r="O22" s="35">
        <f t="shared" si="6"/>
        <v>27</v>
      </c>
      <c r="P22" s="37">
        <v>55.62</v>
      </c>
      <c r="Q22" s="38">
        <v>0</v>
      </c>
      <c r="R22" s="39">
        <v>0</v>
      </c>
      <c r="S22" s="39">
        <v>0</v>
      </c>
      <c r="T22" s="41">
        <f t="shared" si="16"/>
        <v>55.62</v>
      </c>
      <c r="U22" s="42">
        <f t="shared" si="7"/>
        <v>16</v>
      </c>
      <c r="V22" s="37">
        <v>51.51</v>
      </c>
      <c r="W22" s="38">
        <v>0</v>
      </c>
      <c r="X22" s="39">
        <v>0</v>
      </c>
      <c r="Y22" s="39">
        <v>0</v>
      </c>
      <c r="Z22" s="41">
        <f t="shared" si="8"/>
        <v>51.51</v>
      </c>
      <c r="AA22" s="42">
        <f t="shared" si="9"/>
        <v>20</v>
      </c>
      <c r="AB22" s="37">
        <v>47</v>
      </c>
      <c r="AC22" s="38">
        <v>0</v>
      </c>
      <c r="AD22" s="39">
        <v>0</v>
      </c>
      <c r="AE22" s="39">
        <v>0</v>
      </c>
      <c r="AF22" s="41">
        <f t="shared" si="10"/>
        <v>47</v>
      </c>
      <c r="AG22" s="42">
        <f t="shared" si="11"/>
        <v>19</v>
      </c>
      <c r="AH22" s="37">
        <v>60.12</v>
      </c>
      <c r="AI22" s="38">
        <v>1</v>
      </c>
      <c r="AJ22" s="39">
        <v>0</v>
      </c>
      <c r="AK22" s="39">
        <v>0</v>
      </c>
      <c r="AL22" s="41">
        <f t="shared" si="12"/>
        <v>65.12</v>
      </c>
      <c r="AM22" s="42">
        <f t="shared" si="13"/>
        <v>22</v>
      </c>
      <c r="AN22" s="37">
        <v>65.83</v>
      </c>
      <c r="AO22" s="38">
        <v>0</v>
      </c>
      <c r="AP22" s="39">
        <v>0</v>
      </c>
      <c r="AQ22" s="39">
        <v>0</v>
      </c>
      <c r="AR22" s="41">
        <f t="shared" si="14"/>
        <v>65.83</v>
      </c>
      <c r="AS22" s="42">
        <f t="shared" si="15"/>
        <v>20</v>
      </c>
      <c r="AT22" s="43" t="s">
        <v>41</v>
      </c>
    </row>
    <row r="23" spans="1:46" s="43" customFormat="1" ht="15.75">
      <c r="A23" s="1" t="s">
        <v>66</v>
      </c>
      <c r="B23" s="29"/>
      <c r="C23" s="30"/>
      <c r="D23" s="31"/>
      <c r="E23" s="32">
        <f t="shared" si="0"/>
        <v>20</v>
      </c>
      <c r="F23" s="33">
        <f t="shared" si="1"/>
        <v>125</v>
      </c>
      <c r="G23" s="34">
        <f t="shared" si="2"/>
        <v>5</v>
      </c>
      <c r="H23" s="35">
        <f t="shared" si="3"/>
        <v>1</v>
      </c>
      <c r="I23" s="36">
        <f t="shared" si="4"/>
        <v>318.57000000000005</v>
      </c>
      <c r="J23" s="37">
        <v>22.6</v>
      </c>
      <c r="K23" s="38">
        <v>0</v>
      </c>
      <c r="L23" s="39">
        <v>0</v>
      </c>
      <c r="M23" s="39">
        <v>0</v>
      </c>
      <c r="N23" s="40">
        <f t="shared" si="5"/>
        <v>22.6</v>
      </c>
      <c r="O23" s="35">
        <f t="shared" si="6"/>
        <v>16</v>
      </c>
      <c r="P23" s="37">
        <v>66.89</v>
      </c>
      <c r="Q23" s="84">
        <v>0</v>
      </c>
      <c r="R23" s="39">
        <v>0</v>
      </c>
      <c r="S23" s="39">
        <v>0</v>
      </c>
      <c r="T23" s="41">
        <f t="shared" si="16"/>
        <v>66.89</v>
      </c>
      <c r="U23" s="42">
        <f t="shared" si="7"/>
        <v>24</v>
      </c>
      <c r="V23" s="37">
        <v>50.67</v>
      </c>
      <c r="W23" s="38">
        <v>0</v>
      </c>
      <c r="X23" s="39">
        <v>0</v>
      </c>
      <c r="Y23" s="39">
        <v>0</v>
      </c>
      <c r="Z23" s="41">
        <f t="shared" si="8"/>
        <v>50.67</v>
      </c>
      <c r="AA23" s="42">
        <f t="shared" si="9"/>
        <v>19</v>
      </c>
      <c r="AB23" s="37">
        <v>50.34</v>
      </c>
      <c r="AC23" s="38">
        <v>0</v>
      </c>
      <c r="AD23" s="39">
        <v>0</v>
      </c>
      <c r="AE23" s="39">
        <v>0</v>
      </c>
      <c r="AF23" s="41">
        <f t="shared" si="10"/>
        <v>50.34</v>
      </c>
      <c r="AG23" s="42">
        <f t="shared" si="11"/>
        <v>23</v>
      </c>
      <c r="AH23" s="37">
        <v>53.93</v>
      </c>
      <c r="AI23" s="38">
        <v>1</v>
      </c>
      <c r="AJ23" s="39">
        <v>1</v>
      </c>
      <c r="AK23" s="39">
        <v>0</v>
      </c>
      <c r="AL23" s="41">
        <f t="shared" si="12"/>
        <v>68.93</v>
      </c>
      <c r="AM23" s="42">
        <f t="shared" si="13"/>
        <v>27</v>
      </c>
      <c r="AN23" s="37">
        <v>59.14</v>
      </c>
      <c r="AO23" s="38">
        <v>0</v>
      </c>
      <c r="AP23" s="39">
        <v>0</v>
      </c>
      <c r="AQ23" s="39">
        <v>0</v>
      </c>
      <c r="AR23" s="41">
        <f t="shared" si="14"/>
        <v>59.14</v>
      </c>
      <c r="AS23" s="42">
        <f t="shared" si="15"/>
        <v>16</v>
      </c>
      <c r="AT23" s="43" t="s">
        <v>67</v>
      </c>
    </row>
    <row r="24" spans="1:46" s="43" customFormat="1" ht="15.75">
      <c r="A24" s="1" t="s">
        <v>36</v>
      </c>
      <c r="B24" s="29"/>
      <c r="C24" s="30"/>
      <c r="D24" s="31"/>
      <c r="E24" s="32">
        <f t="shared" si="0"/>
        <v>20</v>
      </c>
      <c r="F24" s="33">
        <f t="shared" si="1"/>
        <v>125</v>
      </c>
      <c r="G24" s="34">
        <f t="shared" si="2"/>
        <v>2</v>
      </c>
      <c r="H24" s="35">
        <f t="shared" si="3"/>
        <v>8</v>
      </c>
      <c r="I24" s="36">
        <f t="shared" si="4"/>
        <v>330.90999999999997</v>
      </c>
      <c r="J24" s="37">
        <v>19.58</v>
      </c>
      <c r="K24" s="38">
        <v>0</v>
      </c>
      <c r="L24" s="39">
        <v>0</v>
      </c>
      <c r="M24" s="39">
        <v>0</v>
      </c>
      <c r="N24" s="40">
        <f t="shared" si="5"/>
        <v>19.58</v>
      </c>
      <c r="O24" s="35">
        <f t="shared" si="6"/>
        <v>10</v>
      </c>
      <c r="P24" s="37">
        <v>47.31</v>
      </c>
      <c r="Q24" s="38">
        <v>2</v>
      </c>
      <c r="R24" s="39">
        <v>0</v>
      </c>
      <c r="S24" s="39">
        <v>0</v>
      </c>
      <c r="T24" s="41">
        <f t="shared" si="16"/>
        <v>57.31</v>
      </c>
      <c r="U24" s="42">
        <f t="shared" si="7"/>
        <v>20</v>
      </c>
      <c r="V24" s="37">
        <v>69.44</v>
      </c>
      <c r="W24" s="38">
        <v>2</v>
      </c>
      <c r="X24" s="39">
        <v>0</v>
      </c>
      <c r="Y24" s="39">
        <v>0</v>
      </c>
      <c r="Z24" s="41">
        <f t="shared" si="8"/>
        <v>79.44</v>
      </c>
      <c r="AA24" s="42">
        <f t="shared" si="9"/>
        <v>31</v>
      </c>
      <c r="AB24" s="37">
        <v>47.49</v>
      </c>
      <c r="AC24" s="38">
        <v>3</v>
      </c>
      <c r="AD24" s="39">
        <v>0</v>
      </c>
      <c r="AE24" s="39">
        <v>0</v>
      </c>
      <c r="AF24" s="41">
        <f t="shared" si="10"/>
        <v>62.49</v>
      </c>
      <c r="AG24" s="42">
        <f t="shared" si="11"/>
        <v>32</v>
      </c>
      <c r="AH24" s="37">
        <v>58.33</v>
      </c>
      <c r="AI24" s="38">
        <v>1</v>
      </c>
      <c r="AJ24" s="39">
        <v>0</v>
      </c>
      <c r="AK24" s="39">
        <v>0</v>
      </c>
      <c r="AL24" s="41">
        <f t="shared" si="12"/>
        <v>63.33</v>
      </c>
      <c r="AM24" s="42">
        <f t="shared" si="13"/>
        <v>21</v>
      </c>
      <c r="AN24" s="37">
        <v>48.76</v>
      </c>
      <c r="AO24" s="38">
        <v>0</v>
      </c>
      <c r="AP24" s="39">
        <v>0</v>
      </c>
      <c r="AQ24" s="39">
        <v>0</v>
      </c>
      <c r="AR24" s="41">
        <f t="shared" si="14"/>
        <v>48.76</v>
      </c>
      <c r="AS24" s="42">
        <f t="shared" si="15"/>
        <v>11</v>
      </c>
      <c r="AT24" s="43" t="s">
        <v>37</v>
      </c>
    </row>
    <row r="25" spans="1:46" s="43" customFormat="1" ht="15.75">
      <c r="A25" s="1" t="s">
        <v>61</v>
      </c>
      <c r="B25" s="29"/>
      <c r="C25" s="30"/>
      <c r="D25" s="31"/>
      <c r="E25" s="32">
        <f t="shared" si="0"/>
        <v>22</v>
      </c>
      <c r="F25" s="33">
        <f t="shared" si="1"/>
        <v>130</v>
      </c>
      <c r="G25" s="34">
        <f t="shared" si="2"/>
        <v>3</v>
      </c>
      <c r="H25" s="35">
        <f t="shared" si="3"/>
        <v>4</v>
      </c>
      <c r="I25" s="36">
        <f t="shared" si="4"/>
        <v>314.12</v>
      </c>
      <c r="J25" s="37">
        <v>25.03</v>
      </c>
      <c r="K25" s="38">
        <v>1</v>
      </c>
      <c r="L25" s="39">
        <v>0</v>
      </c>
      <c r="M25" s="39">
        <v>0</v>
      </c>
      <c r="N25" s="40">
        <f t="shared" si="5"/>
        <v>30.03</v>
      </c>
      <c r="O25" s="35">
        <f t="shared" si="6"/>
        <v>30</v>
      </c>
      <c r="P25" s="37">
        <v>45.65</v>
      </c>
      <c r="Q25" s="38">
        <v>0</v>
      </c>
      <c r="R25" s="39">
        <v>0</v>
      </c>
      <c r="S25" s="39">
        <v>0</v>
      </c>
      <c r="T25" s="41">
        <f t="shared" si="16"/>
        <v>45.65</v>
      </c>
      <c r="U25" s="42">
        <f t="shared" si="7"/>
        <v>12</v>
      </c>
      <c r="V25" s="37">
        <v>58.78</v>
      </c>
      <c r="W25" s="38">
        <v>0</v>
      </c>
      <c r="X25" s="39">
        <v>0</v>
      </c>
      <c r="Y25" s="39">
        <v>0</v>
      </c>
      <c r="Z25" s="41">
        <f t="shared" si="8"/>
        <v>58.78</v>
      </c>
      <c r="AA25" s="42">
        <f t="shared" si="9"/>
        <v>24</v>
      </c>
      <c r="AB25" s="37">
        <v>39.23</v>
      </c>
      <c r="AC25" s="38">
        <v>0</v>
      </c>
      <c r="AD25" s="39">
        <v>0</v>
      </c>
      <c r="AE25" s="39">
        <v>0</v>
      </c>
      <c r="AF25" s="41">
        <f t="shared" si="10"/>
        <v>39.23</v>
      </c>
      <c r="AG25" s="42">
        <f t="shared" si="11"/>
        <v>12</v>
      </c>
      <c r="AH25" s="37">
        <v>47.59</v>
      </c>
      <c r="AI25" s="38">
        <v>2</v>
      </c>
      <c r="AJ25" s="39">
        <v>1</v>
      </c>
      <c r="AK25" s="39">
        <v>0</v>
      </c>
      <c r="AL25" s="41">
        <f t="shared" si="12"/>
        <v>67.59</v>
      </c>
      <c r="AM25" s="42">
        <f t="shared" si="13"/>
        <v>26</v>
      </c>
      <c r="AN25" s="37">
        <v>57.84</v>
      </c>
      <c r="AO25" s="38">
        <v>1</v>
      </c>
      <c r="AP25" s="39">
        <v>1</v>
      </c>
      <c r="AQ25" s="39">
        <v>0</v>
      </c>
      <c r="AR25" s="41">
        <f t="shared" si="14"/>
        <v>72.84</v>
      </c>
      <c r="AS25" s="42">
        <f t="shared" si="15"/>
        <v>26</v>
      </c>
      <c r="AT25" s="43" t="s">
        <v>46</v>
      </c>
    </row>
    <row r="26" spans="1:46" s="43" customFormat="1" ht="15.75">
      <c r="A26" s="1" t="s">
        <v>83</v>
      </c>
      <c r="B26" s="29"/>
      <c r="C26" s="30"/>
      <c r="D26" s="31"/>
      <c r="E26" s="32">
        <f t="shared" si="0"/>
        <v>23</v>
      </c>
      <c r="F26" s="33">
        <f t="shared" si="1"/>
        <v>136</v>
      </c>
      <c r="G26" s="34">
        <f t="shared" si="2"/>
        <v>5</v>
      </c>
      <c r="H26" s="35">
        <f t="shared" si="3"/>
        <v>1</v>
      </c>
      <c r="I26" s="36">
        <f t="shared" si="4"/>
        <v>318.32</v>
      </c>
      <c r="J26" s="37">
        <v>29.22</v>
      </c>
      <c r="K26" s="38">
        <v>0</v>
      </c>
      <c r="L26" s="39">
        <v>0</v>
      </c>
      <c r="M26" s="39">
        <v>0</v>
      </c>
      <c r="N26" s="40">
        <f t="shared" si="5"/>
        <v>29.22</v>
      </c>
      <c r="O26" s="35">
        <f t="shared" si="6"/>
        <v>29</v>
      </c>
      <c r="P26" s="37">
        <v>53.04</v>
      </c>
      <c r="Q26" s="38">
        <v>1</v>
      </c>
      <c r="R26" s="39">
        <v>0</v>
      </c>
      <c r="S26" s="39">
        <v>0</v>
      </c>
      <c r="T26" s="41">
        <f t="shared" si="16"/>
        <v>58.04</v>
      </c>
      <c r="U26" s="42">
        <f t="shared" si="7"/>
        <v>21</v>
      </c>
      <c r="V26" s="37">
        <v>53.58</v>
      </c>
      <c r="W26" s="38">
        <v>0</v>
      </c>
      <c r="X26" s="39">
        <v>0</v>
      </c>
      <c r="Y26" s="39">
        <v>0</v>
      </c>
      <c r="Z26" s="41">
        <f t="shared" si="8"/>
        <v>53.58</v>
      </c>
      <c r="AA26" s="42">
        <f t="shared" si="9"/>
        <v>21</v>
      </c>
      <c r="AB26" s="37">
        <v>51.75</v>
      </c>
      <c r="AC26" s="38">
        <v>0</v>
      </c>
      <c r="AD26" s="39">
        <v>0</v>
      </c>
      <c r="AE26" s="39">
        <v>0</v>
      </c>
      <c r="AF26" s="41">
        <f t="shared" si="10"/>
        <v>51.75</v>
      </c>
      <c r="AG26" s="42">
        <f t="shared" si="11"/>
        <v>25</v>
      </c>
      <c r="AH26" s="37">
        <v>54.12</v>
      </c>
      <c r="AI26" s="38">
        <v>0</v>
      </c>
      <c r="AJ26" s="39">
        <v>0</v>
      </c>
      <c r="AK26" s="39">
        <v>0</v>
      </c>
      <c r="AL26" s="41">
        <f t="shared" si="12"/>
        <v>54.12</v>
      </c>
      <c r="AM26" s="42">
        <f t="shared" si="13"/>
        <v>15</v>
      </c>
      <c r="AN26" s="37">
        <v>71.61</v>
      </c>
      <c r="AO26" s="38">
        <v>0</v>
      </c>
      <c r="AP26" s="39">
        <v>0</v>
      </c>
      <c r="AQ26" s="39">
        <v>0</v>
      </c>
      <c r="AR26" s="41">
        <f t="shared" si="14"/>
        <v>71.61</v>
      </c>
      <c r="AS26" s="42">
        <f t="shared" si="15"/>
        <v>25</v>
      </c>
      <c r="AT26" s="43" t="s">
        <v>43</v>
      </c>
    </row>
    <row r="27" spans="1:46" s="43" customFormat="1" ht="15.75">
      <c r="A27" s="1" t="s">
        <v>78</v>
      </c>
      <c r="B27" s="29"/>
      <c r="C27" s="30"/>
      <c r="D27" s="31"/>
      <c r="E27" s="32">
        <f t="shared" si="0"/>
        <v>24</v>
      </c>
      <c r="F27" s="33">
        <f t="shared" si="1"/>
        <v>137</v>
      </c>
      <c r="G27" s="34">
        <f t="shared" si="2"/>
        <v>2</v>
      </c>
      <c r="H27" s="35">
        <f t="shared" si="3"/>
        <v>13</v>
      </c>
      <c r="I27" s="36">
        <f t="shared" si="4"/>
        <v>348.48</v>
      </c>
      <c r="J27" s="37">
        <v>20.2</v>
      </c>
      <c r="K27" s="38">
        <v>0</v>
      </c>
      <c r="L27" s="39">
        <v>0</v>
      </c>
      <c r="M27" s="39">
        <v>0</v>
      </c>
      <c r="N27" s="40">
        <f t="shared" si="5"/>
        <v>20.2</v>
      </c>
      <c r="O27" s="35">
        <f t="shared" si="6"/>
        <v>12</v>
      </c>
      <c r="P27" s="37">
        <v>56.27</v>
      </c>
      <c r="Q27" s="38">
        <v>4</v>
      </c>
      <c r="R27" s="39">
        <v>0</v>
      </c>
      <c r="S27" s="39">
        <v>0</v>
      </c>
      <c r="T27" s="41">
        <f t="shared" si="16"/>
        <v>76.27000000000001</v>
      </c>
      <c r="U27" s="42">
        <f t="shared" si="7"/>
        <v>28</v>
      </c>
      <c r="V27" s="37">
        <v>40.97</v>
      </c>
      <c r="W27" s="84">
        <v>0</v>
      </c>
      <c r="X27" s="39">
        <v>0</v>
      </c>
      <c r="Y27" s="39">
        <v>0</v>
      </c>
      <c r="Z27" s="41">
        <f t="shared" si="8"/>
        <v>40.97</v>
      </c>
      <c r="AA27" s="42">
        <f t="shared" si="9"/>
        <v>11</v>
      </c>
      <c r="AB27" s="37">
        <v>41.3</v>
      </c>
      <c r="AC27" s="38">
        <v>2</v>
      </c>
      <c r="AD27" s="39">
        <v>0</v>
      </c>
      <c r="AE27" s="39">
        <v>0</v>
      </c>
      <c r="AF27" s="41">
        <f t="shared" si="10"/>
        <v>51.3</v>
      </c>
      <c r="AG27" s="42">
        <f t="shared" si="11"/>
        <v>24</v>
      </c>
      <c r="AH27" s="37">
        <v>51.49</v>
      </c>
      <c r="AI27" s="38">
        <v>3</v>
      </c>
      <c r="AJ27" s="39">
        <v>1</v>
      </c>
      <c r="AK27" s="39">
        <v>0</v>
      </c>
      <c r="AL27" s="41">
        <f t="shared" si="12"/>
        <v>76.49000000000001</v>
      </c>
      <c r="AM27" s="42">
        <f t="shared" si="13"/>
        <v>31</v>
      </c>
      <c r="AN27" s="37">
        <v>53.25</v>
      </c>
      <c r="AO27" s="38">
        <v>4</v>
      </c>
      <c r="AP27" s="39">
        <v>1</v>
      </c>
      <c r="AQ27" s="39">
        <v>0</v>
      </c>
      <c r="AR27" s="41">
        <f t="shared" si="14"/>
        <v>83.25</v>
      </c>
      <c r="AS27" s="42">
        <f t="shared" si="15"/>
        <v>31</v>
      </c>
      <c r="AT27" s="43" t="s">
        <v>39</v>
      </c>
    </row>
    <row r="28" spans="1:45" s="43" customFormat="1" ht="15.75">
      <c r="A28" s="1" t="s">
        <v>73</v>
      </c>
      <c r="B28" s="29"/>
      <c r="C28" s="30"/>
      <c r="D28" s="31"/>
      <c r="E28" s="32">
        <f t="shared" si="0"/>
        <v>25</v>
      </c>
      <c r="F28" s="33">
        <f t="shared" si="1"/>
        <v>139</v>
      </c>
      <c r="G28" s="34">
        <f t="shared" si="2"/>
        <v>6</v>
      </c>
      <c r="H28" s="35">
        <f t="shared" si="3"/>
        <v>0</v>
      </c>
      <c r="I28" s="36">
        <f t="shared" si="4"/>
        <v>336.98</v>
      </c>
      <c r="J28" s="37">
        <v>27</v>
      </c>
      <c r="K28" s="38">
        <v>0</v>
      </c>
      <c r="L28" s="39">
        <v>0</v>
      </c>
      <c r="M28" s="39">
        <v>0</v>
      </c>
      <c r="N28" s="40">
        <f t="shared" si="5"/>
        <v>27</v>
      </c>
      <c r="O28" s="35">
        <f t="shared" si="6"/>
        <v>23</v>
      </c>
      <c r="P28" s="37">
        <v>59.9</v>
      </c>
      <c r="Q28" s="38">
        <v>0</v>
      </c>
      <c r="R28" s="39">
        <v>0</v>
      </c>
      <c r="S28" s="39">
        <v>0</v>
      </c>
      <c r="T28" s="41">
        <f t="shared" si="16"/>
        <v>59.9</v>
      </c>
      <c r="U28" s="42">
        <f t="shared" si="7"/>
        <v>22</v>
      </c>
      <c r="V28" s="37">
        <v>65.92</v>
      </c>
      <c r="W28" s="38">
        <v>0</v>
      </c>
      <c r="X28" s="39">
        <v>0</v>
      </c>
      <c r="Y28" s="39">
        <v>0</v>
      </c>
      <c r="Z28" s="41">
        <f t="shared" si="8"/>
        <v>65.92</v>
      </c>
      <c r="AA28" s="42">
        <f t="shared" si="9"/>
        <v>26</v>
      </c>
      <c r="AB28" s="37">
        <v>48.26</v>
      </c>
      <c r="AC28" s="38">
        <v>0</v>
      </c>
      <c r="AD28" s="39">
        <v>0</v>
      </c>
      <c r="AE28" s="39">
        <v>0</v>
      </c>
      <c r="AF28" s="41">
        <f t="shared" si="10"/>
        <v>48.26</v>
      </c>
      <c r="AG28" s="42">
        <f t="shared" si="11"/>
        <v>21</v>
      </c>
      <c r="AH28" s="37">
        <v>62.81</v>
      </c>
      <c r="AI28" s="38">
        <v>0</v>
      </c>
      <c r="AJ28" s="39">
        <v>0</v>
      </c>
      <c r="AK28" s="39">
        <v>0</v>
      </c>
      <c r="AL28" s="41">
        <f t="shared" si="12"/>
        <v>62.81</v>
      </c>
      <c r="AM28" s="42">
        <f t="shared" si="13"/>
        <v>20</v>
      </c>
      <c r="AN28" s="37">
        <v>73.09</v>
      </c>
      <c r="AO28" s="38">
        <v>0</v>
      </c>
      <c r="AP28" s="39">
        <v>0</v>
      </c>
      <c r="AQ28" s="39">
        <v>0</v>
      </c>
      <c r="AR28" s="41">
        <f t="shared" si="14"/>
        <v>73.09</v>
      </c>
      <c r="AS28" s="42">
        <f t="shared" si="15"/>
        <v>27</v>
      </c>
    </row>
    <row r="29" spans="1:46" s="43" customFormat="1" ht="15.75">
      <c r="A29" s="87">
        <v>92</v>
      </c>
      <c r="B29" s="29"/>
      <c r="C29" s="30"/>
      <c r="D29" s="31"/>
      <c r="E29" s="32">
        <f t="shared" si="0"/>
        <v>26</v>
      </c>
      <c r="F29" s="33">
        <f t="shared" si="1"/>
        <v>150</v>
      </c>
      <c r="G29" s="34">
        <f t="shared" si="2"/>
        <v>1</v>
      </c>
      <c r="H29" s="35">
        <f t="shared" si="3"/>
        <v>9</v>
      </c>
      <c r="I29" s="36">
        <f t="shared" si="4"/>
        <v>356</v>
      </c>
      <c r="J29" s="37">
        <v>28.36</v>
      </c>
      <c r="K29" s="38">
        <v>3</v>
      </c>
      <c r="L29" s="39">
        <v>0</v>
      </c>
      <c r="M29" s="39">
        <v>0</v>
      </c>
      <c r="N29" s="40">
        <f t="shared" si="5"/>
        <v>43.36</v>
      </c>
      <c r="O29" s="35">
        <f t="shared" si="6"/>
        <v>38</v>
      </c>
      <c r="P29" s="37">
        <v>50.75</v>
      </c>
      <c r="Q29" s="38">
        <v>1</v>
      </c>
      <c r="R29" s="39">
        <v>0</v>
      </c>
      <c r="S29" s="39">
        <v>0</v>
      </c>
      <c r="T29" s="41">
        <f t="shared" si="16"/>
        <v>55.75</v>
      </c>
      <c r="U29" s="42">
        <f t="shared" si="7"/>
        <v>17</v>
      </c>
      <c r="V29" s="37">
        <v>72.37</v>
      </c>
      <c r="W29" s="38">
        <v>2</v>
      </c>
      <c r="X29" s="39">
        <v>0</v>
      </c>
      <c r="Y29" s="39">
        <v>0</v>
      </c>
      <c r="Z29" s="41">
        <f t="shared" si="8"/>
        <v>82.37</v>
      </c>
      <c r="AA29" s="42">
        <f t="shared" si="9"/>
        <v>33</v>
      </c>
      <c r="AB29" s="37">
        <v>47.67</v>
      </c>
      <c r="AC29" s="84">
        <v>0</v>
      </c>
      <c r="AD29" s="39">
        <v>0</v>
      </c>
      <c r="AE29" s="39">
        <v>0</v>
      </c>
      <c r="AF29" s="41">
        <f t="shared" si="10"/>
        <v>47.67</v>
      </c>
      <c r="AG29" s="42">
        <f t="shared" si="11"/>
        <v>20</v>
      </c>
      <c r="AH29" s="37">
        <v>47.7</v>
      </c>
      <c r="AI29" s="38">
        <v>1</v>
      </c>
      <c r="AJ29" s="39">
        <v>0</v>
      </c>
      <c r="AK29" s="39">
        <v>0</v>
      </c>
      <c r="AL29" s="41">
        <f t="shared" si="12"/>
        <v>52.7</v>
      </c>
      <c r="AM29" s="42">
        <f t="shared" si="13"/>
        <v>14</v>
      </c>
      <c r="AN29" s="37">
        <v>64.15</v>
      </c>
      <c r="AO29" s="38">
        <v>2</v>
      </c>
      <c r="AP29" s="39">
        <v>0</v>
      </c>
      <c r="AQ29" s="39">
        <v>0</v>
      </c>
      <c r="AR29" s="41">
        <f t="shared" si="14"/>
        <v>74.15</v>
      </c>
      <c r="AS29" s="42">
        <f t="shared" si="15"/>
        <v>28</v>
      </c>
      <c r="AT29" s="43" t="s">
        <v>63</v>
      </c>
    </row>
    <row r="30" spans="1:46" s="43" customFormat="1" ht="15.75">
      <c r="A30" s="1" t="s">
        <v>44</v>
      </c>
      <c r="B30" s="29"/>
      <c r="C30" s="30"/>
      <c r="D30" s="31"/>
      <c r="E30" s="32">
        <f t="shared" si="0"/>
        <v>27</v>
      </c>
      <c r="F30" s="33">
        <f t="shared" si="1"/>
        <v>153</v>
      </c>
      <c r="G30" s="34">
        <f t="shared" si="2"/>
        <v>3</v>
      </c>
      <c r="H30" s="35">
        <f t="shared" si="3"/>
        <v>5</v>
      </c>
      <c r="I30" s="36">
        <f t="shared" si="4"/>
        <v>379.18</v>
      </c>
      <c r="J30" s="37">
        <v>21.59</v>
      </c>
      <c r="K30" s="38">
        <v>0</v>
      </c>
      <c r="L30" s="39">
        <v>0</v>
      </c>
      <c r="M30" s="39">
        <v>0</v>
      </c>
      <c r="N30" s="40">
        <f t="shared" si="5"/>
        <v>21.59</v>
      </c>
      <c r="O30" s="35">
        <f t="shared" si="6"/>
        <v>14</v>
      </c>
      <c r="P30" s="37">
        <v>75.21</v>
      </c>
      <c r="Q30" s="38">
        <v>3</v>
      </c>
      <c r="R30" s="39">
        <v>0</v>
      </c>
      <c r="S30" s="39">
        <v>0</v>
      </c>
      <c r="T30" s="41">
        <f t="shared" si="16"/>
        <v>90.21</v>
      </c>
      <c r="U30" s="42">
        <f t="shared" si="7"/>
        <v>32</v>
      </c>
      <c r="V30" s="37">
        <v>66.31</v>
      </c>
      <c r="W30" s="84">
        <v>0</v>
      </c>
      <c r="X30" s="39">
        <v>0</v>
      </c>
      <c r="Y30" s="39">
        <v>0</v>
      </c>
      <c r="Z30" s="41">
        <f t="shared" si="8"/>
        <v>66.31</v>
      </c>
      <c r="AA30" s="42">
        <f t="shared" si="9"/>
        <v>27</v>
      </c>
      <c r="AB30" s="37">
        <v>49.16</v>
      </c>
      <c r="AC30" s="38">
        <v>1</v>
      </c>
      <c r="AD30" s="39">
        <v>0</v>
      </c>
      <c r="AE30" s="39">
        <v>0</v>
      </c>
      <c r="AF30" s="41">
        <f t="shared" si="10"/>
        <v>54.16</v>
      </c>
      <c r="AG30" s="42">
        <f t="shared" si="11"/>
        <v>27</v>
      </c>
      <c r="AH30" s="37">
        <v>60.86</v>
      </c>
      <c r="AI30" s="38">
        <v>1</v>
      </c>
      <c r="AJ30" s="39">
        <v>0</v>
      </c>
      <c r="AK30" s="39">
        <v>0</v>
      </c>
      <c r="AL30" s="41">
        <f t="shared" si="12"/>
        <v>65.86</v>
      </c>
      <c r="AM30" s="42">
        <f t="shared" si="13"/>
        <v>23</v>
      </c>
      <c r="AN30" s="37">
        <v>71.05</v>
      </c>
      <c r="AO30" s="38">
        <v>0</v>
      </c>
      <c r="AP30" s="39">
        <v>1</v>
      </c>
      <c r="AQ30" s="39">
        <v>0</v>
      </c>
      <c r="AR30" s="41">
        <f t="shared" si="14"/>
        <v>81.05</v>
      </c>
      <c r="AS30" s="42">
        <f t="shared" si="15"/>
        <v>30</v>
      </c>
      <c r="AT30" s="43" t="s">
        <v>37</v>
      </c>
    </row>
    <row r="31" spans="1:46" s="43" customFormat="1" ht="15.75">
      <c r="A31" s="1" t="s">
        <v>59</v>
      </c>
      <c r="B31" s="29"/>
      <c r="C31" s="30"/>
      <c r="D31" s="31"/>
      <c r="E31" s="32">
        <f t="shared" si="0"/>
        <v>28</v>
      </c>
      <c r="F31" s="33">
        <f t="shared" si="1"/>
        <v>154</v>
      </c>
      <c r="G31" s="34">
        <f t="shared" si="2"/>
        <v>4</v>
      </c>
      <c r="H31" s="35">
        <f t="shared" si="3"/>
        <v>4</v>
      </c>
      <c r="I31" s="36">
        <f t="shared" si="4"/>
        <v>381.64</v>
      </c>
      <c r="J31" s="37">
        <v>28.05</v>
      </c>
      <c r="K31" s="38">
        <v>0</v>
      </c>
      <c r="L31" s="39">
        <v>0</v>
      </c>
      <c r="M31" s="39">
        <v>0</v>
      </c>
      <c r="N31" s="40">
        <f t="shared" si="5"/>
        <v>28.05</v>
      </c>
      <c r="O31" s="35">
        <f t="shared" si="6"/>
        <v>25</v>
      </c>
      <c r="P31" s="37">
        <v>71.49</v>
      </c>
      <c r="Q31" s="38">
        <v>2</v>
      </c>
      <c r="R31" s="39">
        <v>1</v>
      </c>
      <c r="S31" s="39">
        <v>0</v>
      </c>
      <c r="T31" s="41">
        <f t="shared" si="16"/>
        <v>91.49</v>
      </c>
      <c r="U31" s="42">
        <f t="shared" si="7"/>
        <v>33</v>
      </c>
      <c r="V31" s="37">
        <v>74.92</v>
      </c>
      <c r="W31" s="38">
        <v>2</v>
      </c>
      <c r="X31" s="39">
        <v>0</v>
      </c>
      <c r="Y31" s="39">
        <v>0</v>
      </c>
      <c r="Z31" s="41">
        <f t="shared" si="8"/>
        <v>84.92</v>
      </c>
      <c r="AA31" s="42">
        <f t="shared" si="9"/>
        <v>34</v>
      </c>
      <c r="AB31" s="37">
        <v>53.42</v>
      </c>
      <c r="AC31" s="84">
        <v>0</v>
      </c>
      <c r="AD31" s="39">
        <v>0</v>
      </c>
      <c r="AE31" s="39">
        <v>0</v>
      </c>
      <c r="AF31" s="41">
        <f t="shared" si="10"/>
        <v>53.42</v>
      </c>
      <c r="AG31" s="42">
        <f t="shared" si="11"/>
        <v>26</v>
      </c>
      <c r="AH31" s="37">
        <v>61.06</v>
      </c>
      <c r="AI31" s="38">
        <v>0</v>
      </c>
      <c r="AJ31" s="39">
        <v>0</v>
      </c>
      <c r="AK31" s="39">
        <v>0</v>
      </c>
      <c r="AL31" s="41">
        <f t="shared" si="12"/>
        <v>61.06</v>
      </c>
      <c r="AM31" s="42">
        <f t="shared" si="13"/>
        <v>19</v>
      </c>
      <c r="AN31" s="37">
        <v>62.7</v>
      </c>
      <c r="AO31" s="38">
        <v>0</v>
      </c>
      <c r="AP31" s="39">
        <v>0</v>
      </c>
      <c r="AQ31" s="39">
        <v>0</v>
      </c>
      <c r="AR31" s="41">
        <f t="shared" si="14"/>
        <v>62.7</v>
      </c>
      <c r="AS31" s="42">
        <f t="shared" si="15"/>
        <v>17</v>
      </c>
      <c r="AT31" s="43" t="s">
        <v>60</v>
      </c>
    </row>
    <row r="32" spans="1:46" s="43" customFormat="1" ht="15.75">
      <c r="A32" s="1" t="s">
        <v>53</v>
      </c>
      <c r="B32" s="29"/>
      <c r="C32" s="30"/>
      <c r="D32" s="31"/>
      <c r="E32" s="32">
        <f t="shared" si="0"/>
        <v>29</v>
      </c>
      <c r="F32" s="33">
        <f t="shared" si="1"/>
        <v>167</v>
      </c>
      <c r="G32" s="34">
        <f t="shared" si="2"/>
        <v>2</v>
      </c>
      <c r="H32" s="35">
        <f t="shared" si="3"/>
        <v>7</v>
      </c>
      <c r="I32" s="36">
        <f t="shared" si="4"/>
        <v>393.26000000000005</v>
      </c>
      <c r="J32" s="37">
        <v>34.03</v>
      </c>
      <c r="K32" s="38">
        <v>0</v>
      </c>
      <c r="L32" s="39">
        <v>0</v>
      </c>
      <c r="M32" s="39">
        <v>0</v>
      </c>
      <c r="N32" s="40">
        <f t="shared" si="5"/>
        <v>34.03</v>
      </c>
      <c r="O32" s="35">
        <f t="shared" si="6"/>
        <v>32</v>
      </c>
      <c r="P32" s="37">
        <v>69.22</v>
      </c>
      <c r="Q32" s="38">
        <v>3</v>
      </c>
      <c r="R32" s="39">
        <v>0</v>
      </c>
      <c r="S32" s="39">
        <v>0</v>
      </c>
      <c r="T32" s="41">
        <f t="shared" si="16"/>
        <v>84.22</v>
      </c>
      <c r="U32" s="42">
        <f t="shared" si="7"/>
        <v>30</v>
      </c>
      <c r="V32" s="37">
        <v>50.03</v>
      </c>
      <c r="W32" s="38">
        <v>1</v>
      </c>
      <c r="X32" s="39">
        <v>0</v>
      </c>
      <c r="Y32" s="39">
        <v>0</v>
      </c>
      <c r="Z32" s="41">
        <f t="shared" si="8"/>
        <v>55.03</v>
      </c>
      <c r="AA32" s="42">
        <f t="shared" si="9"/>
        <v>23</v>
      </c>
      <c r="AB32" s="37">
        <v>53.9</v>
      </c>
      <c r="AC32" s="38">
        <v>1</v>
      </c>
      <c r="AD32" s="39">
        <v>0</v>
      </c>
      <c r="AE32" s="39">
        <v>0</v>
      </c>
      <c r="AF32" s="41">
        <f t="shared" si="10"/>
        <v>58.9</v>
      </c>
      <c r="AG32" s="42">
        <f t="shared" si="11"/>
        <v>30</v>
      </c>
      <c r="AH32" s="37">
        <v>76.4</v>
      </c>
      <c r="AI32" s="38">
        <v>2</v>
      </c>
      <c r="AJ32" s="39">
        <v>1</v>
      </c>
      <c r="AK32" s="39">
        <v>0</v>
      </c>
      <c r="AL32" s="41">
        <f t="shared" si="12"/>
        <v>96.4</v>
      </c>
      <c r="AM32" s="42">
        <f t="shared" si="13"/>
        <v>33</v>
      </c>
      <c r="AN32" s="37">
        <v>64.68</v>
      </c>
      <c r="AO32" s="38">
        <v>0</v>
      </c>
      <c r="AP32" s="39">
        <v>0</v>
      </c>
      <c r="AQ32" s="39">
        <v>0</v>
      </c>
      <c r="AR32" s="41">
        <f t="shared" si="14"/>
        <v>64.68</v>
      </c>
      <c r="AS32" s="42">
        <f t="shared" si="15"/>
        <v>19</v>
      </c>
      <c r="AT32" s="43" t="s">
        <v>54</v>
      </c>
    </row>
    <row r="33" spans="1:46" s="43" customFormat="1" ht="15.75">
      <c r="A33" s="1" t="s">
        <v>75</v>
      </c>
      <c r="B33" s="29"/>
      <c r="C33" s="30"/>
      <c r="D33" s="31"/>
      <c r="E33" s="32">
        <f t="shared" si="0"/>
        <v>30</v>
      </c>
      <c r="F33" s="33">
        <f t="shared" si="1"/>
        <v>168</v>
      </c>
      <c r="G33" s="34">
        <f t="shared" si="2"/>
        <v>3</v>
      </c>
      <c r="H33" s="35">
        <f t="shared" si="3"/>
        <v>7</v>
      </c>
      <c r="I33" s="36">
        <f t="shared" si="4"/>
        <v>397.59999999999997</v>
      </c>
      <c r="J33" s="37">
        <v>24.3</v>
      </c>
      <c r="K33" s="38">
        <v>0</v>
      </c>
      <c r="L33" s="39">
        <v>0</v>
      </c>
      <c r="M33" s="39">
        <v>0</v>
      </c>
      <c r="N33" s="40">
        <f t="shared" si="5"/>
        <v>24.3</v>
      </c>
      <c r="O33" s="35">
        <f t="shared" si="6"/>
        <v>20</v>
      </c>
      <c r="P33" s="37">
        <v>64.83</v>
      </c>
      <c r="Q33" s="38">
        <v>1</v>
      </c>
      <c r="R33" s="39">
        <v>0</v>
      </c>
      <c r="S33" s="39">
        <v>0</v>
      </c>
      <c r="T33" s="41">
        <f t="shared" si="16"/>
        <v>69.83</v>
      </c>
      <c r="U33" s="42">
        <f t="shared" si="7"/>
        <v>26</v>
      </c>
      <c r="V33" s="37">
        <v>67.76</v>
      </c>
      <c r="W33" s="38">
        <v>0</v>
      </c>
      <c r="X33" s="39">
        <v>0</v>
      </c>
      <c r="Y33" s="39">
        <v>0</v>
      </c>
      <c r="Z33" s="41">
        <f t="shared" si="8"/>
        <v>67.76</v>
      </c>
      <c r="AA33" s="42">
        <f t="shared" si="9"/>
        <v>28</v>
      </c>
      <c r="AB33" s="37">
        <v>59.06</v>
      </c>
      <c r="AC33" s="84">
        <v>0</v>
      </c>
      <c r="AD33" s="39">
        <v>0</v>
      </c>
      <c r="AE33" s="39">
        <v>0</v>
      </c>
      <c r="AF33" s="41">
        <f t="shared" si="10"/>
        <v>59.06</v>
      </c>
      <c r="AG33" s="42">
        <f t="shared" si="11"/>
        <v>31</v>
      </c>
      <c r="AH33" s="37">
        <v>77.22</v>
      </c>
      <c r="AI33" s="38">
        <v>5</v>
      </c>
      <c r="AJ33" s="39">
        <v>0</v>
      </c>
      <c r="AK33" s="39">
        <v>0</v>
      </c>
      <c r="AL33" s="41">
        <f t="shared" si="12"/>
        <v>102.22</v>
      </c>
      <c r="AM33" s="42">
        <f t="shared" si="13"/>
        <v>34</v>
      </c>
      <c r="AN33" s="37">
        <v>69.43</v>
      </c>
      <c r="AO33" s="38">
        <v>1</v>
      </c>
      <c r="AP33" s="39">
        <v>0</v>
      </c>
      <c r="AQ33" s="39">
        <v>0</v>
      </c>
      <c r="AR33" s="41">
        <f t="shared" si="14"/>
        <v>74.43</v>
      </c>
      <c r="AS33" s="42">
        <f t="shared" si="15"/>
        <v>29</v>
      </c>
      <c r="AT33" s="43" t="s">
        <v>46</v>
      </c>
    </row>
    <row r="34" spans="1:46" s="43" customFormat="1" ht="15.75">
      <c r="A34" s="1" t="s">
        <v>86</v>
      </c>
      <c r="B34" s="29"/>
      <c r="C34" s="30"/>
      <c r="D34" s="31"/>
      <c r="E34" s="32">
        <f t="shared" si="0"/>
        <v>31</v>
      </c>
      <c r="F34" s="33">
        <f t="shared" si="1"/>
        <v>174</v>
      </c>
      <c r="G34" s="34">
        <f t="shared" si="2"/>
        <v>5</v>
      </c>
      <c r="H34" s="35">
        <f t="shared" si="3"/>
        <v>1</v>
      </c>
      <c r="I34" s="36">
        <f t="shared" si="4"/>
        <v>387.73</v>
      </c>
      <c r="J34" s="37">
        <v>36.66</v>
      </c>
      <c r="K34" s="38">
        <v>0</v>
      </c>
      <c r="L34" s="39">
        <v>0</v>
      </c>
      <c r="M34" s="39">
        <v>0</v>
      </c>
      <c r="N34" s="40">
        <f t="shared" si="5"/>
        <v>36.66</v>
      </c>
      <c r="O34" s="35">
        <f t="shared" si="6"/>
        <v>35</v>
      </c>
      <c r="P34" s="37">
        <v>63.77</v>
      </c>
      <c r="Q34" s="38">
        <v>1</v>
      </c>
      <c r="R34" s="39">
        <v>0</v>
      </c>
      <c r="S34" s="39">
        <v>0</v>
      </c>
      <c r="T34" s="41">
        <f t="shared" si="16"/>
        <v>68.77000000000001</v>
      </c>
      <c r="U34" s="42">
        <f t="shared" si="7"/>
        <v>25</v>
      </c>
      <c r="V34" s="37">
        <v>62.42</v>
      </c>
      <c r="W34" s="38">
        <v>0</v>
      </c>
      <c r="X34" s="39">
        <v>0</v>
      </c>
      <c r="Y34" s="39">
        <v>0</v>
      </c>
      <c r="Z34" s="41">
        <f t="shared" si="8"/>
        <v>62.42</v>
      </c>
      <c r="AA34" s="42">
        <f t="shared" si="9"/>
        <v>25</v>
      </c>
      <c r="AB34" s="37">
        <v>55.8</v>
      </c>
      <c r="AC34" s="38">
        <v>0</v>
      </c>
      <c r="AD34" s="39">
        <v>1</v>
      </c>
      <c r="AE34" s="39">
        <v>0</v>
      </c>
      <c r="AF34" s="41">
        <f t="shared" si="10"/>
        <v>65.8</v>
      </c>
      <c r="AG34" s="42">
        <f t="shared" si="11"/>
        <v>33</v>
      </c>
      <c r="AH34" s="37">
        <v>66.14</v>
      </c>
      <c r="AI34" s="84">
        <v>0</v>
      </c>
      <c r="AJ34" s="39">
        <v>0</v>
      </c>
      <c r="AK34" s="39">
        <v>0</v>
      </c>
      <c r="AL34" s="41">
        <f t="shared" si="12"/>
        <v>66.14</v>
      </c>
      <c r="AM34" s="42">
        <f t="shared" si="13"/>
        <v>24</v>
      </c>
      <c r="AN34" s="37">
        <v>87.94</v>
      </c>
      <c r="AO34" s="38">
        <v>0</v>
      </c>
      <c r="AP34" s="39">
        <v>0</v>
      </c>
      <c r="AQ34" s="39">
        <v>0</v>
      </c>
      <c r="AR34" s="41">
        <f t="shared" si="14"/>
        <v>87.94</v>
      </c>
      <c r="AS34" s="42">
        <f t="shared" si="15"/>
        <v>32</v>
      </c>
      <c r="AT34" s="43" t="s">
        <v>72</v>
      </c>
    </row>
    <row r="35" spans="1:46" s="43" customFormat="1" ht="15.75">
      <c r="A35" s="1" t="s">
        <v>64</v>
      </c>
      <c r="B35" s="29"/>
      <c r="C35" s="30"/>
      <c r="D35" s="31"/>
      <c r="E35" s="32">
        <f t="shared" si="0"/>
        <v>32</v>
      </c>
      <c r="F35" s="33">
        <f t="shared" si="1"/>
        <v>175</v>
      </c>
      <c r="G35" s="34">
        <f t="shared" si="2"/>
        <v>6</v>
      </c>
      <c r="H35" s="35">
        <f t="shared" si="3"/>
        <v>0</v>
      </c>
      <c r="I35" s="36">
        <f t="shared" si="4"/>
        <v>406.07</v>
      </c>
      <c r="J35" s="37">
        <v>28.97</v>
      </c>
      <c r="K35" s="38">
        <v>0</v>
      </c>
      <c r="L35" s="39">
        <v>0</v>
      </c>
      <c r="M35" s="39">
        <v>0</v>
      </c>
      <c r="N35" s="40">
        <f t="shared" si="5"/>
        <v>28.97</v>
      </c>
      <c r="O35" s="35">
        <f t="shared" si="6"/>
        <v>28</v>
      </c>
      <c r="P35" s="37">
        <v>73.43</v>
      </c>
      <c r="Q35" s="38">
        <v>0</v>
      </c>
      <c r="R35" s="39">
        <v>1</v>
      </c>
      <c r="S35" s="39">
        <v>0</v>
      </c>
      <c r="T35" s="41">
        <f t="shared" si="16"/>
        <v>83.43</v>
      </c>
      <c r="U35" s="42">
        <f t="shared" si="7"/>
        <v>29</v>
      </c>
      <c r="V35" s="37">
        <v>92.39</v>
      </c>
      <c r="W35" s="38">
        <v>0</v>
      </c>
      <c r="X35" s="39">
        <v>0</v>
      </c>
      <c r="Y35" s="39">
        <v>0</v>
      </c>
      <c r="Z35" s="41">
        <f t="shared" si="8"/>
        <v>92.39</v>
      </c>
      <c r="AA35" s="42">
        <f t="shared" si="9"/>
        <v>35</v>
      </c>
      <c r="AB35" s="37">
        <v>55.01</v>
      </c>
      <c r="AC35" s="38">
        <v>0</v>
      </c>
      <c r="AD35" s="39">
        <v>0</v>
      </c>
      <c r="AE35" s="39">
        <v>0</v>
      </c>
      <c r="AF35" s="41">
        <f t="shared" si="10"/>
        <v>55.01</v>
      </c>
      <c r="AG35" s="42">
        <f t="shared" si="11"/>
        <v>29</v>
      </c>
      <c r="AH35" s="37">
        <v>75.89</v>
      </c>
      <c r="AI35" s="38">
        <v>0</v>
      </c>
      <c r="AJ35" s="39">
        <v>0</v>
      </c>
      <c r="AK35" s="39">
        <v>0</v>
      </c>
      <c r="AL35" s="41">
        <f t="shared" si="12"/>
        <v>75.89</v>
      </c>
      <c r="AM35" s="42">
        <f t="shared" si="13"/>
        <v>30</v>
      </c>
      <c r="AN35" s="37">
        <v>70.38</v>
      </c>
      <c r="AO35" s="84">
        <v>0</v>
      </c>
      <c r="AP35" s="39">
        <v>0</v>
      </c>
      <c r="AQ35" s="39">
        <v>0</v>
      </c>
      <c r="AR35" s="41">
        <f t="shared" si="14"/>
        <v>70.38</v>
      </c>
      <c r="AS35" s="42">
        <f t="shared" si="15"/>
        <v>24</v>
      </c>
      <c r="AT35" s="43" t="s">
        <v>54</v>
      </c>
    </row>
    <row r="36" spans="1:46" s="43" customFormat="1" ht="15.75">
      <c r="A36" s="1" t="s">
        <v>87</v>
      </c>
      <c r="B36" s="29"/>
      <c r="C36" s="30"/>
      <c r="D36" s="31"/>
      <c r="E36" s="32">
        <f t="shared" si="0"/>
        <v>33</v>
      </c>
      <c r="F36" s="33">
        <f t="shared" si="1"/>
        <v>178</v>
      </c>
      <c r="G36" s="34">
        <f t="shared" si="2"/>
        <v>1</v>
      </c>
      <c r="H36" s="35">
        <f t="shared" si="3"/>
        <v>20</v>
      </c>
      <c r="I36" s="36">
        <f t="shared" si="4"/>
        <v>461.66999999999996</v>
      </c>
      <c r="J36" s="37">
        <v>23.45</v>
      </c>
      <c r="K36" s="38">
        <v>0</v>
      </c>
      <c r="L36" s="39">
        <v>0</v>
      </c>
      <c r="M36" s="39">
        <v>0</v>
      </c>
      <c r="N36" s="40">
        <f t="shared" si="5"/>
        <v>23.45</v>
      </c>
      <c r="O36" s="35">
        <f t="shared" si="6"/>
        <v>17</v>
      </c>
      <c r="P36" s="37">
        <v>67.23</v>
      </c>
      <c r="Q36" s="38">
        <v>4</v>
      </c>
      <c r="R36" s="39">
        <v>0</v>
      </c>
      <c r="S36" s="39">
        <v>0</v>
      </c>
      <c r="T36" s="41">
        <f t="shared" si="16"/>
        <v>87.23</v>
      </c>
      <c r="U36" s="42">
        <f t="shared" si="7"/>
        <v>31</v>
      </c>
      <c r="V36" s="37">
        <v>61.45</v>
      </c>
      <c r="W36" s="38">
        <v>3</v>
      </c>
      <c r="X36" s="39">
        <v>0</v>
      </c>
      <c r="Y36" s="39">
        <v>0</v>
      </c>
      <c r="Z36" s="41">
        <f t="shared" si="8"/>
        <v>76.45</v>
      </c>
      <c r="AA36" s="42">
        <f t="shared" si="9"/>
        <v>30</v>
      </c>
      <c r="AB36" s="37">
        <v>48.15</v>
      </c>
      <c r="AC36" s="38">
        <v>5</v>
      </c>
      <c r="AD36" s="39">
        <v>0</v>
      </c>
      <c r="AE36" s="39">
        <v>0</v>
      </c>
      <c r="AF36" s="41">
        <f t="shared" si="10"/>
        <v>73.15</v>
      </c>
      <c r="AG36" s="42">
        <f t="shared" si="11"/>
        <v>34</v>
      </c>
      <c r="AH36" s="37">
        <v>70.61</v>
      </c>
      <c r="AI36" s="38">
        <v>5</v>
      </c>
      <c r="AJ36" s="39">
        <v>0</v>
      </c>
      <c r="AK36" s="39">
        <v>0</v>
      </c>
      <c r="AL36" s="41">
        <f t="shared" si="12"/>
        <v>95.61</v>
      </c>
      <c r="AM36" s="42">
        <f t="shared" si="13"/>
        <v>32</v>
      </c>
      <c r="AN36" s="37">
        <v>90.78</v>
      </c>
      <c r="AO36" s="38">
        <v>3</v>
      </c>
      <c r="AP36" s="39">
        <v>0</v>
      </c>
      <c r="AQ36" s="39">
        <v>0</v>
      </c>
      <c r="AR36" s="41">
        <f t="shared" si="14"/>
        <v>105.78</v>
      </c>
      <c r="AS36" s="42">
        <f t="shared" si="15"/>
        <v>34</v>
      </c>
      <c r="AT36" s="43" t="s">
        <v>37</v>
      </c>
    </row>
    <row r="37" spans="1:46" s="43" customFormat="1" ht="15.75">
      <c r="A37" s="1" t="s">
        <v>68</v>
      </c>
      <c r="B37" s="29"/>
      <c r="C37" s="30"/>
      <c r="D37" s="31"/>
      <c r="E37" s="32">
        <f t="shared" si="0"/>
        <v>34</v>
      </c>
      <c r="F37" s="33">
        <f t="shared" si="1"/>
        <v>186</v>
      </c>
      <c r="G37" s="34">
        <f t="shared" si="2"/>
        <v>3</v>
      </c>
      <c r="H37" s="35">
        <f t="shared" si="3"/>
        <v>15</v>
      </c>
      <c r="I37" s="36">
        <f t="shared" si="4"/>
        <v>466.43</v>
      </c>
      <c r="J37" s="37">
        <v>35.37</v>
      </c>
      <c r="K37" s="38">
        <v>0</v>
      </c>
      <c r="L37" s="39">
        <v>0</v>
      </c>
      <c r="M37" s="39">
        <v>0</v>
      </c>
      <c r="N37" s="40">
        <f t="shared" si="5"/>
        <v>35.37</v>
      </c>
      <c r="O37" s="35">
        <f t="shared" si="6"/>
        <v>33</v>
      </c>
      <c r="P37" s="37">
        <v>71.15</v>
      </c>
      <c r="Q37" s="38">
        <v>8</v>
      </c>
      <c r="R37" s="39">
        <v>0</v>
      </c>
      <c r="S37" s="39">
        <v>0</v>
      </c>
      <c r="T37" s="41">
        <f t="shared" si="16"/>
        <v>111.15</v>
      </c>
      <c r="U37" s="42">
        <f t="shared" si="7"/>
        <v>34</v>
      </c>
      <c r="V37" s="37">
        <v>68.87</v>
      </c>
      <c r="W37" s="38">
        <v>0</v>
      </c>
      <c r="X37" s="39">
        <v>0</v>
      </c>
      <c r="Y37" s="39">
        <v>0</v>
      </c>
      <c r="Z37" s="41">
        <f t="shared" si="8"/>
        <v>68.87</v>
      </c>
      <c r="AA37" s="42">
        <f t="shared" si="9"/>
        <v>29</v>
      </c>
      <c r="AB37" s="37">
        <v>54.88</v>
      </c>
      <c r="AC37" s="38">
        <v>0</v>
      </c>
      <c r="AD37" s="39">
        <v>0</v>
      </c>
      <c r="AE37" s="39">
        <v>0</v>
      </c>
      <c r="AF37" s="41">
        <f t="shared" si="10"/>
        <v>54.88</v>
      </c>
      <c r="AG37" s="42">
        <f t="shared" si="11"/>
        <v>28</v>
      </c>
      <c r="AH37" s="37">
        <v>61.59</v>
      </c>
      <c r="AI37" s="38">
        <v>1</v>
      </c>
      <c r="AJ37" s="39">
        <v>0</v>
      </c>
      <c r="AK37" s="39">
        <v>0</v>
      </c>
      <c r="AL37" s="41">
        <f t="shared" si="12"/>
        <v>66.59</v>
      </c>
      <c r="AM37" s="42">
        <f t="shared" si="13"/>
        <v>25</v>
      </c>
      <c r="AN37" s="37">
        <v>99.57</v>
      </c>
      <c r="AO37" s="38">
        <v>6</v>
      </c>
      <c r="AP37" s="39">
        <v>0</v>
      </c>
      <c r="AQ37" s="39">
        <v>0</v>
      </c>
      <c r="AR37" s="41">
        <f t="shared" si="14"/>
        <v>129.57</v>
      </c>
      <c r="AS37" s="42">
        <f t="shared" si="15"/>
        <v>37</v>
      </c>
      <c r="AT37" s="43" t="s">
        <v>54</v>
      </c>
    </row>
    <row r="38" spans="1:46" s="43" customFormat="1" ht="15.75">
      <c r="A38" s="1" t="s">
        <v>80</v>
      </c>
      <c r="B38" s="29"/>
      <c r="C38" s="30"/>
      <c r="D38" s="31"/>
      <c r="E38" s="32">
        <f t="shared" si="0"/>
        <v>35</v>
      </c>
      <c r="F38" s="33">
        <f t="shared" si="1"/>
        <v>200</v>
      </c>
      <c r="G38" s="34">
        <f t="shared" si="2"/>
        <v>1</v>
      </c>
      <c r="H38" s="35">
        <f t="shared" si="3"/>
        <v>29</v>
      </c>
      <c r="I38" s="36">
        <f t="shared" si="4"/>
        <v>576.71</v>
      </c>
      <c r="J38" s="37">
        <v>24.4</v>
      </c>
      <c r="K38" s="38">
        <v>0</v>
      </c>
      <c r="L38" s="39">
        <v>0</v>
      </c>
      <c r="M38" s="39">
        <v>0</v>
      </c>
      <c r="N38" s="40">
        <f t="shared" si="5"/>
        <v>24.4</v>
      </c>
      <c r="O38" s="35">
        <f t="shared" si="6"/>
        <v>21</v>
      </c>
      <c r="P38" s="37">
        <v>91.28</v>
      </c>
      <c r="Q38" s="38">
        <v>7</v>
      </c>
      <c r="R38" s="39">
        <v>0</v>
      </c>
      <c r="S38" s="39">
        <v>0</v>
      </c>
      <c r="T38" s="41">
        <f t="shared" si="16"/>
        <v>126.28</v>
      </c>
      <c r="U38" s="42">
        <f t="shared" si="7"/>
        <v>36</v>
      </c>
      <c r="V38" s="37">
        <v>68.63</v>
      </c>
      <c r="W38" s="38">
        <v>7</v>
      </c>
      <c r="X38" s="39">
        <v>0</v>
      </c>
      <c r="Y38" s="39">
        <v>0</v>
      </c>
      <c r="Z38" s="41">
        <f t="shared" si="8"/>
        <v>103.63</v>
      </c>
      <c r="AA38" s="42">
        <f t="shared" si="9"/>
        <v>36</v>
      </c>
      <c r="AB38" s="37">
        <v>59.28</v>
      </c>
      <c r="AC38" s="38">
        <v>7</v>
      </c>
      <c r="AD38" s="39">
        <v>0</v>
      </c>
      <c r="AE38" s="39">
        <v>0</v>
      </c>
      <c r="AF38" s="41">
        <f t="shared" si="10"/>
        <v>94.28</v>
      </c>
      <c r="AG38" s="42">
        <f t="shared" si="11"/>
        <v>36</v>
      </c>
      <c r="AH38" s="37">
        <v>100.11</v>
      </c>
      <c r="AI38" s="38">
        <v>7</v>
      </c>
      <c r="AJ38" s="39">
        <v>0</v>
      </c>
      <c r="AK38" s="39">
        <v>0</v>
      </c>
      <c r="AL38" s="41">
        <f t="shared" si="12"/>
        <v>135.11</v>
      </c>
      <c r="AM38" s="42">
        <f t="shared" si="13"/>
        <v>38</v>
      </c>
      <c r="AN38" s="37">
        <v>88.01</v>
      </c>
      <c r="AO38" s="38">
        <v>1</v>
      </c>
      <c r="AP38" s="39">
        <v>0</v>
      </c>
      <c r="AQ38" s="39">
        <v>0</v>
      </c>
      <c r="AR38" s="41">
        <f t="shared" si="14"/>
        <v>93.01</v>
      </c>
      <c r="AS38" s="42">
        <f t="shared" si="15"/>
        <v>33</v>
      </c>
      <c r="AT38" s="43" t="s">
        <v>50</v>
      </c>
    </row>
    <row r="39" spans="1:46" s="43" customFormat="1" ht="15.75">
      <c r="A39" s="1" t="s">
        <v>82</v>
      </c>
      <c r="B39" s="29"/>
      <c r="C39" s="30"/>
      <c r="D39" s="31"/>
      <c r="E39" s="32">
        <f t="shared" si="0"/>
        <v>36</v>
      </c>
      <c r="F39" s="33">
        <f t="shared" si="1"/>
        <v>209</v>
      </c>
      <c r="G39" s="34">
        <f t="shared" si="2"/>
        <v>2</v>
      </c>
      <c r="H39" s="35">
        <f t="shared" si="3"/>
        <v>10</v>
      </c>
      <c r="I39" s="36">
        <f t="shared" si="4"/>
        <v>627</v>
      </c>
      <c r="J39" s="37">
        <v>28.5</v>
      </c>
      <c r="K39" s="38">
        <v>0</v>
      </c>
      <c r="L39" s="39">
        <v>0</v>
      </c>
      <c r="M39" s="39">
        <v>0</v>
      </c>
      <c r="N39" s="40">
        <f t="shared" si="5"/>
        <v>28.5</v>
      </c>
      <c r="O39" s="35">
        <f t="shared" si="6"/>
        <v>26</v>
      </c>
      <c r="P39" s="37">
        <v>114.15</v>
      </c>
      <c r="Q39" s="84">
        <v>4</v>
      </c>
      <c r="R39" s="39">
        <v>0</v>
      </c>
      <c r="S39" s="39">
        <v>0</v>
      </c>
      <c r="T39" s="41">
        <f t="shared" si="16"/>
        <v>134.15</v>
      </c>
      <c r="U39" s="42">
        <f t="shared" si="7"/>
        <v>37</v>
      </c>
      <c r="V39" s="37">
        <v>100.23</v>
      </c>
      <c r="W39" s="38">
        <v>2</v>
      </c>
      <c r="X39" s="39">
        <v>0</v>
      </c>
      <c r="Y39" s="39">
        <v>0</v>
      </c>
      <c r="Z39" s="41">
        <f t="shared" si="8"/>
        <v>110.23</v>
      </c>
      <c r="AA39" s="42">
        <f t="shared" si="9"/>
        <v>37</v>
      </c>
      <c r="AB39" s="37">
        <v>90.78</v>
      </c>
      <c r="AC39" s="38">
        <v>2</v>
      </c>
      <c r="AD39" s="39">
        <v>0</v>
      </c>
      <c r="AE39" s="39">
        <v>0</v>
      </c>
      <c r="AF39" s="41">
        <f t="shared" si="10"/>
        <v>100.78</v>
      </c>
      <c r="AG39" s="42">
        <f t="shared" si="11"/>
        <v>37</v>
      </c>
      <c r="AH39" s="37">
        <v>116.67</v>
      </c>
      <c r="AI39" s="38">
        <v>2</v>
      </c>
      <c r="AJ39" s="39">
        <v>0</v>
      </c>
      <c r="AK39" s="39">
        <v>0</v>
      </c>
      <c r="AL39" s="41">
        <f t="shared" si="12"/>
        <v>126.67</v>
      </c>
      <c r="AM39" s="42">
        <f t="shared" si="13"/>
        <v>37</v>
      </c>
      <c r="AN39" s="37">
        <v>126.67</v>
      </c>
      <c r="AO39" s="38">
        <v>0</v>
      </c>
      <c r="AP39" s="39">
        <v>0</v>
      </c>
      <c r="AQ39" s="39">
        <v>0</v>
      </c>
      <c r="AR39" s="41">
        <f t="shared" si="14"/>
        <v>126.67</v>
      </c>
      <c r="AS39" s="42">
        <f t="shared" si="15"/>
        <v>35</v>
      </c>
      <c r="AT39" s="43" t="s">
        <v>56</v>
      </c>
    </row>
    <row r="40" spans="1:46" s="43" customFormat="1" ht="15.75">
      <c r="A40" s="1" t="s">
        <v>32</v>
      </c>
      <c r="B40" s="29"/>
      <c r="C40" s="30"/>
      <c r="D40" s="31"/>
      <c r="E40" s="32">
        <f t="shared" si="0"/>
        <v>37</v>
      </c>
      <c r="F40" s="33">
        <f t="shared" si="1"/>
        <v>214</v>
      </c>
      <c r="G40" s="34">
        <f t="shared" si="2"/>
        <v>6</v>
      </c>
      <c r="H40" s="35">
        <f t="shared" si="3"/>
        <v>0</v>
      </c>
      <c r="I40" s="36">
        <f t="shared" si="4"/>
        <v>603.13</v>
      </c>
      <c r="J40" s="37">
        <v>39.64</v>
      </c>
      <c r="K40" s="38">
        <v>0</v>
      </c>
      <c r="L40" s="39">
        <v>0</v>
      </c>
      <c r="M40" s="39">
        <v>0</v>
      </c>
      <c r="N40" s="40">
        <f t="shared" si="5"/>
        <v>39.64</v>
      </c>
      <c r="O40" s="35">
        <f t="shared" si="6"/>
        <v>37</v>
      </c>
      <c r="P40" s="37">
        <v>125.78</v>
      </c>
      <c r="Q40" s="38">
        <v>0</v>
      </c>
      <c r="R40" s="39">
        <v>0</v>
      </c>
      <c r="S40" s="39">
        <v>0</v>
      </c>
      <c r="T40" s="41">
        <f t="shared" si="16"/>
        <v>125.78</v>
      </c>
      <c r="U40" s="42">
        <f t="shared" si="7"/>
        <v>35</v>
      </c>
      <c r="V40" s="37">
        <v>81.71</v>
      </c>
      <c r="W40" s="38">
        <v>0</v>
      </c>
      <c r="X40" s="39">
        <v>0</v>
      </c>
      <c r="Y40" s="39">
        <v>0</v>
      </c>
      <c r="Z40" s="41">
        <f t="shared" si="8"/>
        <v>81.71</v>
      </c>
      <c r="AA40" s="42">
        <f t="shared" si="9"/>
        <v>32</v>
      </c>
      <c r="AB40" s="37">
        <v>75.77</v>
      </c>
      <c r="AC40" s="38">
        <v>0</v>
      </c>
      <c r="AD40" s="39">
        <v>0</v>
      </c>
      <c r="AE40" s="39">
        <v>0</v>
      </c>
      <c r="AF40" s="41">
        <f t="shared" si="10"/>
        <v>75.77</v>
      </c>
      <c r="AG40" s="42">
        <f t="shared" si="11"/>
        <v>35</v>
      </c>
      <c r="AH40" s="37">
        <v>101.07</v>
      </c>
      <c r="AI40" s="38">
        <v>0</v>
      </c>
      <c r="AJ40" s="39">
        <v>1</v>
      </c>
      <c r="AK40" s="39">
        <v>0</v>
      </c>
      <c r="AL40" s="41">
        <f t="shared" si="12"/>
        <v>111.07</v>
      </c>
      <c r="AM40" s="89">
        <f t="shared" si="13"/>
        <v>35</v>
      </c>
      <c r="AN40" s="37">
        <v>164.16</v>
      </c>
      <c r="AO40" s="38">
        <v>0</v>
      </c>
      <c r="AP40" s="39">
        <v>1</v>
      </c>
      <c r="AQ40" s="85">
        <v>1</v>
      </c>
      <c r="AR40" s="41">
        <f>IF((OR(AN40="",AN40="DNF",AN40="DQ",AN40="DNC")),"",(AN40+(5*AO40)+(AP40*10)-(AQ40*5)))</f>
        <v>169.16</v>
      </c>
      <c r="AS40" s="42">
        <f t="shared" si="15"/>
        <v>40</v>
      </c>
      <c r="AT40" s="43" t="s">
        <v>33</v>
      </c>
    </row>
    <row r="41" spans="1:46" s="43" customFormat="1" ht="15.75">
      <c r="A41" s="1" t="s">
        <v>79</v>
      </c>
      <c r="B41" s="29"/>
      <c r="C41" s="30"/>
      <c r="D41" s="31"/>
      <c r="E41" s="32">
        <f t="shared" si="0"/>
        <v>38</v>
      </c>
      <c r="F41" s="33">
        <f t="shared" si="1"/>
        <v>230</v>
      </c>
      <c r="G41" s="34">
        <f t="shared" si="2"/>
        <v>1</v>
      </c>
      <c r="H41" s="35">
        <f t="shared" si="3"/>
        <v>12</v>
      </c>
      <c r="I41" s="36">
        <f t="shared" si="4"/>
        <v>1651.5700000000002</v>
      </c>
      <c r="J41" s="37">
        <v>999</v>
      </c>
      <c r="K41" s="38">
        <v>0</v>
      </c>
      <c r="L41" s="39">
        <v>0</v>
      </c>
      <c r="M41" s="39">
        <v>0</v>
      </c>
      <c r="N41" s="40">
        <f t="shared" si="5"/>
        <v>999</v>
      </c>
      <c r="O41" s="35">
        <f t="shared" si="6"/>
        <v>41</v>
      </c>
      <c r="P41" s="37">
        <v>137.43</v>
      </c>
      <c r="Q41" s="38">
        <v>4</v>
      </c>
      <c r="R41" s="39">
        <v>1</v>
      </c>
      <c r="S41" s="39">
        <v>0</v>
      </c>
      <c r="T41" s="41">
        <f t="shared" si="16"/>
        <v>167.43</v>
      </c>
      <c r="U41" s="42">
        <f t="shared" si="7"/>
        <v>40</v>
      </c>
      <c r="V41" s="37">
        <v>129.85</v>
      </c>
      <c r="W41" s="38">
        <v>1</v>
      </c>
      <c r="X41" s="39">
        <v>0</v>
      </c>
      <c r="Y41" s="39">
        <v>0</v>
      </c>
      <c r="Z41" s="41">
        <f t="shared" si="8"/>
        <v>134.85</v>
      </c>
      <c r="AA41" s="42">
        <f t="shared" si="9"/>
        <v>39</v>
      </c>
      <c r="AB41" s="37">
        <v>82.66</v>
      </c>
      <c r="AC41" s="38">
        <v>2</v>
      </c>
      <c r="AD41" s="39">
        <v>1</v>
      </c>
      <c r="AE41" s="39">
        <v>0</v>
      </c>
      <c r="AF41" s="41">
        <f t="shared" si="10"/>
        <v>102.66</v>
      </c>
      <c r="AG41" s="42">
        <f t="shared" si="11"/>
        <v>38</v>
      </c>
      <c r="AH41" s="37">
        <v>105.48</v>
      </c>
      <c r="AI41" s="38">
        <v>3</v>
      </c>
      <c r="AJ41" s="39">
        <v>0</v>
      </c>
      <c r="AK41" s="39">
        <v>0</v>
      </c>
      <c r="AL41" s="41">
        <f t="shared" si="12"/>
        <v>120.48</v>
      </c>
      <c r="AM41" s="42">
        <f t="shared" si="13"/>
        <v>36</v>
      </c>
      <c r="AN41" s="37">
        <v>117.15</v>
      </c>
      <c r="AO41" s="38">
        <v>2</v>
      </c>
      <c r="AP41" s="39">
        <v>0</v>
      </c>
      <c r="AQ41" s="39">
        <v>0</v>
      </c>
      <c r="AR41" s="41">
        <f>IF((OR(AN41="",AN41="DNF",AN41="DQ",AN41="DNC")),"",(AN41+(5*AO41)+(AP41*10)-(AQ41*10)))</f>
        <v>127.15</v>
      </c>
      <c r="AS41" s="42">
        <f t="shared" si="15"/>
        <v>36</v>
      </c>
      <c r="AT41" s="43" t="s">
        <v>60</v>
      </c>
    </row>
    <row r="42" spans="1:46" s="43" customFormat="1" ht="15.75">
      <c r="A42" s="1" t="s">
        <v>74</v>
      </c>
      <c r="B42" s="29"/>
      <c r="C42" s="30"/>
      <c r="D42" s="31"/>
      <c r="E42" s="32">
        <f t="shared" si="0"/>
        <v>39</v>
      </c>
      <c r="F42" s="33">
        <f t="shared" si="1"/>
        <v>231</v>
      </c>
      <c r="G42" s="34">
        <f t="shared" si="2"/>
        <v>6</v>
      </c>
      <c r="H42" s="35">
        <f t="shared" si="3"/>
        <v>0</v>
      </c>
      <c r="I42" s="36">
        <f t="shared" si="4"/>
        <v>740.19</v>
      </c>
      <c r="J42" s="37">
        <v>37.28</v>
      </c>
      <c r="K42" s="38">
        <v>0</v>
      </c>
      <c r="L42" s="39">
        <v>0</v>
      </c>
      <c r="M42" s="39">
        <v>0</v>
      </c>
      <c r="N42" s="40">
        <f t="shared" si="5"/>
        <v>37.28</v>
      </c>
      <c r="O42" s="35">
        <f t="shared" si="6"/>
        <v>36</v>
      </c>
      <c r="P42" s="37">
        <v>150.02</v>
      </c>
      <c r="Q42" s="38">
        <v>0</v>
      </c>
      <c r="R42" s="39">
        <v>0</v>
      </c>
      <c r="S42" s="39">
        <v>0</v>
      </c>
      <c r="T42" s="41">
        <f t="shared" si="16"/>
        <v>150.02</v>
      </c>
      <c r="U42" s="42">
        <f t="shared" si="7"/>
        <v>39</v>
      </c>
      <c r="V42" s="37">
        <v>127.12</v>
      </c>
      <c r="W42" s="38">
        <v>0</v>
      </c>
      <c r="X42" s="39">
        <v>0</v>
      </c>
      <c r="Y42" s="39">
        <v>0</v>
      </c>
      <c r="Z42" s="41">
        <f t="shared" si="8"/>
        <v>127.12</v>
      </c>
      <c r="AA42" s="42">
        <f t="shared" si="9"/>
        <v>38</v>
      </c>
      <c r="AB42" s="37">
        <v>133.99</v>
      </c>
      <c r="AC42" s="38">
        <v>0</v>
      </c>
      <c r="AD42" s="39">
        <v>0</v>
      </c>
      <c r="AE42" s="39">
        <v>0</v>
      </c>
      <c r="AF42" s="41">
        <f t="shared" si="10"/>
        <v>133.99</v>
      </c>
      <c r="AG42" s="42">
        <f t="shared" si="11"/>
        <v>40</v>
      </c>
      <c r="AH42" s="37">
        <v>137.81</v>
      </c>
      <c r="AI42" s="38">
        <v>0</v>
      </c>
      <c r="AJ42" s="39">
        <v>0</v>
      </c>
      <c r="AK42" s="39">
        <v>0</v>
      </c>
      <c r="AL42" s="41">
        <f t="shared" si="12"/>
        <v>137.81</v>
      </c>
      <c r="AM42" s="42">
        <f t="shared" si="13"/>
        <v>39</v>
      </c>
      <c r="AN42" s="37">
        <v>153.97</v>
      </c>
      <c r="AO42" s="38">
        <v>0</v>
      </c>
      <c r="AP42" s="39">
        <v>0</v>
      </c>
      <c r="AQ42" s="39">
        <v>0</v>
      </c>
      <c r="AR42" s="41">
        <f>IF((OR(AN42="",AN42="DNF",AN42="DQ",AN42="DNC")),"",(AN42+(5*AO42)+(AP42*10)-(AQ42*10)))</f>
        <v>153.97</v>
      </c>
      <c r="AS42" s="42">
        <f t="shared" si="15"/>
        <v>39</v>
      </c>
      <c r="AT42" s="43" t="s">
        <v>60</v>
      </c>
    </row>
    <row r="43" spans="1:46" s="43" customFormat="1" ht="15.75">
      <c r="A43" s="1" t="s">
        <v>69</v>
      </c>
      <c r="B43" s="29"/>
      <c r="C43" s="30"/>
      <c r="D43" s="31"/>
      <c r="E43" s="32">
        <f t="shared" si="0"/>
        <v>40</v>
      </c>
      <c r="F43" s="33">
        <f t="shared" si="1"/>
        <v>236</v>
      </c>
      <c r="G43" s="34">
        <f t="shared" si="2"/>
        <v>4</v>
      </c>
      <c r="H43" s="35">
        <f t="shared" si="3"/>
        <v>3</v>
      </c>
      <c r="I43" s="36">
        <f t="shared" si="4"/>
        <v>770.86</v>
      </c>
      <c r="J43" s="37">
        <v>55.51</v>
      </c>
      <c r="K43" s="38">
        <v>0</v>
      </c>
      <c r="L43" s="39">
        <v>0</v>
      </c>
      <c r="M43" s="39">
        <v>0</v>
      </c>
      <c r="N43" s="40">
        <f t="shared" si="5"/>
        <v>55.51</v>
      </c>
      <c r="O43" s="35">
        <f t="shared" si="6"/>
        <v>40</v>
      </c>
      <c r="P43" s="37">
        <v>141.89</v>
      </c>
      <c r="Q43" s="38">
        <v>0</v>
      </c>
      <c r="R43" s="39">
        <v>0</v>
      </c>
      <c r="S43" s="39">
        <v>0</v>
      </c>
      <c r="T43" s="41">
        <f t="shared" si="16"/>
        <v>141.89</v>
      </c>
      <c r="U43" s="42">
        <f t="shared" si="7"/>
        <v>38</v>
      </c>
      <c r="V43" s="37">
        <v>140.21</v>
      </c>
      <c r="W43" s="38">
        <v>0</v>
      </c>
      <c r="X43" s="39">
        <v>0</v>
      </c>
      <c r="Y43" s="39">
        <v>0</v>
      </c>
      <c r="Z43" s="41">
        <f t="shared" si="8"/>
        <v>140.21</v>
      </c>
      <c r="AA43" s="42">
        <f t="shared" si="9"/>
        <v>40</v>
      </c>
      <c r="AB43" s="37">
        <v>100.46</v>
      </c>
      <c r="AC43" s="38">
        <v>1</v>
      </c>
      <c r="AD43" s="39">
        <v>0</v>
      </c>
      <c r="AE43" s="39">
        <v>0</v>
      </c>
      <c r="AF43" s="41">
        <f t="shared" si="10"/>
        <v>105.46</v>
      </c>
      <c r="AG43" s="42">
        <f t="shared" si="11"/>
        <v>39</v>
      </c>
      <c r="AH43" s="37">
        <v>164.31</v>
      </c>
      <c r="AI43" s="38">
        <v>2</v>
      </c>
      <c r="AJ43" s="39">
        <v>0</v>
      </c>
      <c r="AK43" s="39">
        <v>0</v>
      </c>
      <c r="AL43" s="41">
        <f t="shared" si="12"/>
        <v>174.31</v>
      </c>
      <c r="AM43" s="42">
        <f t="shared" si="13"/>
        <v>41</v>
      </c>
      <c r="AN43" s="37">
        <v>153.48</v>
      </c>
      <c r="AO43" s="38">
        <v>0</v>
      </c>
      <c r="AP43" s="39">
        <v>0</v>
      </c>
      <c r="AQ43" s="39">
        <v>0</v>
      </c>
      <c r="AR43" s="41">
        <f>IF((OR(AN43="",AN43="DNF",AN43="DQ",AN43="DNC")),"",(AN43+(5*AO43)+(AP43*10)-(AQ43*10)))</f>
        <v>153.48</v>
      </c>
      <c r="AS43" s="42">
        <f t="shared" si="15"/>
        <v>38</v>
      </c>
      <c r="AT43" s="43" t="s">
        <v>70</v>
      </c>
    </row>
    <row r="44" spans="1:46" s="43" customFormat="1" ht="15.75">
      <c r="A44" s="1" t="s">
        <v>55</v>
      </c>
      <c r="B44" s="29"/>
      <c r="C44" s="30"/>
      <c r="D44" s="31"/>
      <c r="E44" s="32">
        <f t="shared" si="0"/>
        <v>41</v>
      </c>
      <c r="F44" s="33">
        <f t="shared" si="1"/>
        <v>243</v>
      </c>
      <c r="G44" s="34">
        <f t="shared" si="2"/>
        <v>3</v>
      </c>
      <c r="H44" s="35">
        <f t="shared" si="3"/>
        <v>5</v>
      </c>
      <c r="I44" s="36">
        <f t="shared" si="4"/>
        <v>1030.24</v>
      </c>
      <c r="J44" s="37">
        <v>55.07</v>
      </c>
      <c r="K44" s="38">
        <v>0</v>
      </c>
      <c r="L44" s="39">
        <v>0</v>
      </c>
      <c r="M44" s="39">
        <v>0</v>
      </c>
      <c r="N44" s="40">
        <f t="shared" si="5"/>
        <v>55.07</v>
      </c>
      <c r="O44" s="35">
        <f t="shared" si="6"/>
        <v>39</v>
      </c>
      <c r="P44" s="37">
        <v>197.46</v>
      </c>
      <c r="Q44" s="38">
        <v>2</v>
      </c>
      <c r="R44" s="39">
        <v>0</v>
      </c>
      <c r="S44" s="39">
        <v>0</v>
      </c>
      <c r="T44" s="41">
        <f t="shared" si="16"/>
        <v>207.46</v>
      </c>
      <c r="U44" s="42">
        <f t="shared" si="7"/>
        <v>41</v>
      </c>
      <c r="V44" s="37">
        <v>205.54</v>
      </c>
      <c r="W44" s="38">
        <v>2</v>
      </c>
      <c r="X44" s="39">
        <v>0</v>
      </c>
      <c r="Y44" s="39">
        <v>0</v>
      </c>
      <c r="Z44" s="41">
        <f t="shared" si="8"/>
        <v>215.54</v>
      </c>
      <c r="AA44" s="42">
        <f t="shared" si="9"/>
        <v>41</v>
      </c>
      <c r="AB44" s="37">
        <v>191.27</v>
      </c>
      <c r="AC44" s="38">
        <v>0</v>
      </c>
      <c r="AD44" s="39">
        <v>0</v>
      </c>
      <c r="AE44" s="39">
        <v>0</v>
      </c>
      <c r="AF44" s="41">
        <f t="shared" si="10"/>
        <v>191.27</v>
      </c>
      <c r="AG44" s="42">
        <f t="shared" si="11"/>
        <v>41</v>
      </c>
      <c r="AH44" s="37">
        <v>156.65</v>
      </c>
      <c r="AI44" s="38">
        <v>0</v>
      </c>
      <c r="AJ44" s="39">
        <v>0</v>
      </c>
      <c r="AK44" s="39">
        <v>0</v>
      </c>
      <c r="AL44" s="41">
        <f t="shared" si="12"/>
        <v>156.65</v>
      </c>
      <c r="AM44" s="42">
        <f t="shared" si="13"/>
        <v>40</v>
      </c>
      <c r="AN44" s="37">
        <v>199.25</v>
      </c>
      <c r="AO44" s="38">
        <v>1</v>
      </c>
      <c r="AP44" s="39">
        <v>0</v>
      </c>
      <c r="AQ44" s="39">
        <v>0</v>
      </c>
      <c r="AR44" s="41">
        <f>IF((OR(AN44="",AN44="DNF",AN44="DQ",AN44="DNC")),"",(AN44+(5*AO44)+(AP44*10)-(AQ44*10)))</f>
        <v>204.25</v>
      </c>
      <c r="AS44" s="42">
        <f t="shared" si="15"/>
        <v>41</v>
      </c>
      <c r="AT44" s="43" t="s">
        <v>56</v>
      </c>
    </row>
    <row r="45" spans="1:45" s="53" customFormat="1" ht="16.5" thickBot="1">
      <c r="A45" s="45" t="s">
        <v>18</v>
      </c>
      <c r="B45" s="45"/>
      <c r="C45" s="45"/>
      <c r="D45" s="45"/>
      <c r="E45" s="46"/>
      <c r="F45" s="47"/>
      <c r="G45" s="48"/>
      <c r="H45" s="49"/>
      <c r="I45" s="50"/>
      <c r="J45" s="51"/>
      <c r="K45" s="47"/>
      <c r="L45" s="47"/>
      <c r="M45" s="47"/>
      <c r="N45" s="52"/>
      <c r="O45" s="49"/>
      <c r="P45" s="51"/>
      <c r="Q45" s="47"/>
      <c r="R45" s="47"/>
      <c r="S45" s="47"/>
      <c r="T45" s="52"/>
      <c r="U45" s="49"/>
      <c r="V45" s="51"/>
      <c r="W45" s="47"/>
      <c r="X45" s="47"/>
      <c r="Y45" s="47"/>
      <c r="Z45" s="52"/>
      <c r="AA45" s="49"/>
      <c r="AB45" s="51"/>
      <c r="AC45" s="47"/>
      <c r="AD45" s="47"/>
      <c r="AE45" s="47"/>
      <c r="AF45" s="52"/>
      <c r="AG45" s="49"/>
      <c r="AH45" s="51"/>
      <c r="AI45" s="47"/>
      <c r="AJ45" s="47"/>
      <c r="AK45" s="47"/>
      <c r="AL45" s="52"/>
      <c r="AM45" s="49"/>
      <c r="AN45" s="51"/>
      <c r="AO45" s="47"/>
      <c r="AP45" s="47"/>
      <c r="AQ45" s="47"/>
      <c r="AR45" s="52"/>
      <c r="AS45" s="49"/>
    </row>
    <row r="46" spans="1:45" s="53" customFormat="1" ht="15">
      <c r="A46" s="54" t="s">
        <v>19</v>
      </c>
      <c r="B46" s="55"/>
      <c r="C46" s="55"/>
      <c r="D46" s="55"/>
      <c r="E46" s="56"/>
      <c r="F46" s="57"/>
      <c r="G46" s="58"/>
      <c r="H46" s="59"/>
      <c r="I46" s="60"/>
      <c r="J46" s="61">
        <v>200</v>
      </c>
      <c r="K46" s="57"/>
      <c r="L46" s="57"/>
      <c r="M46" s="57"/>
      <c r="N46" s="62"/>
      <c r="O46" s="57"/>
      <c r="P46" s="61">
        <v>200</v>
      </c>
      <c r="Q46" s="57"/>
      <c r="R46" s="57"/>
      <c r="S46" s="57"/>
      <c r="T46" s="62"/>
      <c r="U46" s="57"/>
      <c r="V46" s="61">
        <v>200</v>
      </c>
      <c r="W46" s="57"/>
      <c r="X46" s="57"/>
      <c r="Y46" s="57"/>
      <c r="Z46" s="62"/>
      <c r="AA46" s="57"/>
      <c r="AB46" s="61">
        <v>200</v>
      </c>
      <c r="AC46" s="57"/>
      <c r="AD46" s="57"/>
      <c r="AE46" s="57"/>
      <c r="AF46" s="62"/>
      <c r="AG46" s="57"/>
      <c r="AH46" s="61">
        <v>200</v>
      </c>
      <c r="AI46" s="57"/>
      <c r="AJ46" s="57"/>
      <c r="AK46" s="57"/>
      <c r="AL46" s="62"/>
      <c r="AM46" s="57"/>
      <c r="AN46" s="61">
        <v>200</v>
      </c>
      <c r="AO46" s="57"/>
      <c r="AP46" s="57"/>
      <c r="AQ46" s="57"/>
      <c r="AR46" s="62"/>
      <c r="AS46" s="57"/>
    </row>
    <row r="47" spans="1:45" s="53" customFormat="1" ht="15">
      <c r="A47" s="63" t="s">
        <v>20</v>
      </c>
      <c r="B47" s="64"/>
      <c r="C47" s="64"/>
      <c r="D47" s="64"/>
      <c r="E47" s="65"/>
      <c r="F47" s="66"/>
      <c r="G47" s="67"/>
      <c r="H47" s="68"/>
      <c r="I47" s="69"/>
      <c r="J47" s="70">
        <v>20</v>
      </c>
      <c r="K47" s="66"/>
      <c r="L47" s="66"/>
      <c r="M47" s="66"/>
      <c r="N47" s="71"/>
      <c r="O47" s="66"/>
      <c r="P47" s="70">
        <v>20</v>
      </c>
      <c r="Q47" s="66"/>
      <c r="R47" s="66"/>
      <c r="S47" s="66"/>
      <c r="T47" s="71"/>
      <c r="U47" s="66"/>
      <c r="V47" s="70">
        <v>20</v>
      </c>
      <c r="W47" s="66"/>
      <c r="X47" s="66"/>
      <c r="Y47" s="66"/>
      <c r="Z47" s="71"/>
      <c r="AA47" s="66"/>
      <c r="AB47" s="70">
        <v>20</v>
      </c>
      <c r="AC47" s="66"/>
      <c r="AD47" s="66"/>
      <c r="AE47" s="66"/>
      <c r="AF47" s="71"/>
      <c r="AG47" s="66"/>
      <c r="AH47" s="70">
        <v>20</v>
      </c>
      <c r="AI47" s="66"/>
      <c r="AJ47" s="66"/>
      <c r="AK47" s="66"/>
      <c r="AL47" s="71"/>
      <c r="AM47" s="66"/>
      <c r="AN47" s="70">
        <v>20</v>
      </c>
      <c r="AO47" s="66"/>
      <c r="AP47" s="66"/>
      <c r="AQ47" s="66"/>
      <c r="AR47" s="71"/>
      <c r="AS47" s="66"/>
    </row>
    <row r="48" spans="1:45" s="53" customFormat="1" ht="15">
      <c r="A48" s="63" t="s">
        <v>21</v>
      </c>
      <c r="B48" s="64"/>
      <c r="C48" s="64"/>
      <c r="D48" s="64"/>
      <c r="E48" s="65"/>
      <c r="F48" s="66"/>
      <c r="G48" s="67"/>
      <c r="H48" s="68"/>
      <c r="I48" s="69"/>
      <c r="J48" s="70">
        <f>MIN(J3:J45)</f>
        <v>12.88</v>
      </c>
      <c r="K48" s="66"/>
      <c r="L48" s="66"/>
      <c r="M48" s="66"/>
      <c r="N48" s="71">
        <f>MIN(N3:N45)</f>
        <v>12.88</v>
      </c>
      <c r="O48" s="66"/>
      <c r="P48" s="70">
        <f>MIN(P3:P45)</f>
        <v>24.58</v>
      </c>
      <c r="Q48" s="66"/>
      <c r="R48" s="66"/>
      <c r="S48" s="66"/>
      <c r="T48" s="71">
        <f>MIN(T3:T45)</f>
        <v>24.58</v>
      </c>
      <c r="U48" s="66"/>
      <c r="V48" s="70">
        <f>MIN(V3:V45)</f>
        <v>24.81</v>
      </c>
      <c r="W48" s="66"/>
      <c r="X48" s="66"/>
      <c r="Y48" s="66"/>
      <c r="Z48" s="71">
        <f>MIN(Z3:Z45)</f>
        <v>24.81</v>
      </c>
      <c r="AA48" s="66"/>
      <c r="AB48" s="70">
        <f>MIN(AB3:AB45)</f>
        <v>24.39</v>
      </c>
      <c r="AC48" s="66"/>
      <c r="AD48" s="66"/>
      <c r="AE48" s="66"/>
      <c r="AF48" s="71">
        <f>MIN(AF3:AF45)</f>
        <v>25.48</v>
      </c>
      <c r="AG48" s="66"/>
      <c r="AH48" s="70">
        <f>MIN(AH3:AH45)</f>
        <v>27.12</v>
      </c>
      <c r="AI48" s="66"/>
      <c r="AJ48" s="66"/>
      <c r="AK48" s="66"/>
      <c r="AL48" s="71">
        <f>MIN(AL3:AL45)</f>
        <v>27.12</v>
      </c>
      <c r="AM48" s="66"/>
      <c r="AN48" s="70">
        <f>MIN(AN3:AN45)</f>
        <v>30.45</v>
      </c>
      <c r="AO48" s="66"/>
      <c r="AP48" s="66"/>
      <c r="AQ48" s="66"/>
      <c r="AR48" s="71">
        <f>MIN(AR3:AR45)</f>
        <v>30.45</v>
      </c>
      <c r="AS48" s="66"/>
    </row>
    <row r="49" spans="1:45" s="53" customFormat="1" ht="15">
      <c r="A49" s="63" t="s">
        <v>22</v>
      </c>
      <c r="B49" s="64"/>
      <c r="C49" s="64"/>
      <c r="D49" s="64"/>
      <c r="E49" s="65"/>
      <c r="F49" s="66"/>
      <c r="G49" s="67"/>
      <c r="H49" s="68"/>
      <c r="I49" s="69"/>
      <c r="J49" s="70">
        <f>MAX(J3:J45)</f>
        <v>999</v>
      </c>
      <c r="K49" s="66"/>
      <c r="L49" s="66"/>
      <c r="M49" s="66"/>
      <c r="N49" s="71">
        <f>MAX(N3:N45)</f>
        <v>999</v>
      </c>
      <c r="O49" s="66"/>
      <c r="P49" s="70">
        <f>MAX(P3:P45)</f>
        <v>197.46</v>
      </c>
      <c r="Q49" s="66"/>
      <c r="R49" s="66"/>
      <c r="S49" s="66"/>
      <c r="T49" s="71">
        <f>MAX(T3:T45)</f>
        <v>207.46</v>
      </c>
      <c r="U49" s="66"/>
      <c r="V49" s="70">
        <f>MAX(V3:V45)</f>
        <v>205.54</v>
      </c>
      <c r="W49" s="66"/>
      <c r="X49" s="66"/>
      <c r="Y49" s="66"/>
      <c r="Z49" s="71">
        <f>MAX(Z3:Z45)</f>
        <v>215.54</v>
      </c>
      <c r="AA49" s="66"/>
      <c r="AB49" s="70">
        <f>MAX(AB3:AB45)</f>
        <v>191.27</v>
      </c>
      <c r="AC49" s="66"/>
      <c r="AD49" s="66"/>
      <c r="AE49" s="66"/>
      <c r="AF49" s="71">
        <f>MAX(AF3:AF45)</f>
        <v>191.27</v>
      </c>
      <c r="AG49" s="66"/>
      <c r="AH49" s="70">
        <f>MAX(AH3:AH45)</f>
        <v>164.31</v>
      </c>
      <c r="AI49" s="66"/>
      <c r="AJ49" s="66"/>
      <c r="AK49" s="66"/>
      <c r="AL49" s="71">
        <f>MAX(AL3:AL45)</f>
        <v>174.31</v>
      </c>
      <c r="AM49" s="66"/>
      <c r="AN49" s="70">
        <f>MAX(AN3:AN45)</f>
        <v>199.25</v>
      </c>
      <c r="AO49" s="66"/>
      <c r="AP49" s="66"/>
      <c r="AQ49" s="66"/>
      <c r="AR49" s="71">
        <f>MAX(AR3:AR45)</f>
        <v>204.25</v>
      </c>
      <c r="AS49" s="66"/>
    </row>
    <row r="50" spans="1:45" s="53" customFormat="1" ht="15">
      <c r="A50" s="63" t="s">
        <v>23</v>
      </c>
      <c r="B50" s="64"/>
      <c r="C50" s="64"/>
      <c r="D50" s="64"/>
      <c r="E50" s="65"/>
      <c r="F50" s="66"/>
      <c r="G50" s="67"/>
      <c r="H50" s="68"/>
      <c r="I50" s="69"/>
      <c r="J50" s="70">
        <f>AVERAGE(J3:J45)</f>
        <v>49.93219512195122</v>
      </c>
      <c r="K50" s="66"/>
      <c r="L50" s="66"/>
      <c r="M50" s="66"/>
      <c r="N50" s="72">
        <f>AVERAGE(N3:N45)</f>
        <v>50.42000000000001</v>
      </c>
      <c r="O50" s="66"/>
      <c r="P50" s="70">
        <f>AVERAGE(P3:P45)</f>
        <v>67.0890243902439</v>
      </c>
      <c r="Q50" s="66"/>
      <c r="R50" s="66"/>
      <c r="S50" s="66"/>
      <c r="T50" s="72">
        <f>AVERAGE(T3:T45)</f>
        <v>74.40609756097562</v>
      </c>
      <c r="U50" s="66"/>
      <c r="V50" s="70">
        <f>AVERAGE(V3:V45)</f>
        <v>62.21756097560976</v>
      </c>
      <c r="W50" s="66"/>
      <c r="X50" s="66"/>
      <c r="Y50" s="66"/>
      <c r="Z50" s="72">
        <f>AVERAGE(Z3:Z45)</f>
        <v>65.38829268292683</v>
      </c>
      <c r="AA50" s="66"/>
      <c r="AB50" s="70">
        <f>AVERAGE(AB3:AB45)</f>
        <v>53.115853658536594</v>
      </c>
      <c r="AC50" s="66"/>
      <c r="AD50" s="66"/>
      <c r="AE50" s="66"/>
      <c r="AF50" s="72">
        <f>AVERAGE(AF3:AF45)</f>
        <v>57.50609756097562</v>
      </c>
      <c r="AG50" s="66"/>
      <c r="AH50" s="70">
        <f>AVERAGE(AH3:AH45)</f>
        <v>63.3551219512195</v>
      </c>
      <c r="AI50" s="66"/>
      <c r="AJ50" s="66"/>
      <c r="AK50" s="66"/>
      <c r="AL50" s="72">
        <f>AVERAGE(AL3:AL45)</f>
        <v>71.16</v>
      </c>
      <c r="AM50" s="66"/>
      <c r="AN50" s="70">
        <f>AVERAGE(AN3:AN45)</f>
        <v>71.31975609756097</v>
      </c>
      <c r="AO50" s="66"/>
      <c r="AP50" s="66"/>
      <c r="AQ50" s="66"/>
      <c r="AR50" s="72">
        <f>AVERAGE(AR3:AR45)</f>
        <v>76.44170731707317</v>
      </c>
      <c r="AS50" s="66"/>
    </row>
    <row r="51" spans="1:45" s="53" customFormat="1" ht="15">
      <c r="A51" s="63" t="s">
        <v>24</v>
      </c>
      <c r="B51" s="64"/>
      <c r="C51" s="64"/>
      <c r="D51" s="64"/>
      <c r="E51" s="65"/>
      <c r="F51" s="66"/>
      <c r="G51" s="67"/>
      <c r="H51" s="68"/>
      <c r="I51" s="69"/>
      <c r="J51" s="70">
        <f>STDEV(J3:J45)</f>
        <v>152.22544985172806</v>
      </c>
      <c r="K51" s="66"/>
      <c r="L51" s="66"/>
      <c r="M51" s="66"/>
      <c r="N51" s="71">
        <f>STDEV(K3:N45)</f>
        <v>78.49538090192823</v>
      </c>
      <c r="O51" s="66"/>
      <c r="P51" s="70">
        <f>STDEV(P3:P45)</f>
        <v>36.40786163762424</v>
      </c>
      <c r="Q51" s="66"/>
      <c r="R51" s="66"/>
      <c r="S51" s="66"/>
      <c r="T51" s="71">
        <f>STDEV(Q3:T45)</f>
        <v>37.96530442519867</v>
      </c>
      <c r="U51" s="66"/>
      <c r="V51" s="70">
        <f>STDEV(V3:V45)</f>
        <v>35.56527975290561</v>
      </c>
      <c r="W51" s="66"/>
      <c r="X51" s="66"/>
      <c r="Y51" s="66"/>
      <c r="Z51" s="71">
        <f>STDEV(W3:Z45)</f>
        <v>33.89148330672783</v>
      </c>
      <c r="AA51" s="66"/>
      <c r="AB51" s="70">
        <f>STDEV(AB3:AB45)</f>
        <v>30.602847496238777</v>
      </c>
      <c r="AC51" s="66"/>
      <c r="AD51" s="66"/>
      <c r="AE51" s="66"/>
      <c r="AF51" s="71">
        <f>STDEV(AC3:AF45)</f>
        <v>29.429651847278326</v>
      </c>
      <c r="AG51" s="66"/>
      <c r="AH51" s="70">
        <f>STDEV(AH3:AH45)</f>
        <v>33.224434315872976</v>
      </c>
      <c r="AI51" s="66"/>
      <c r="AJ51" s="66"/>
      <c r="AK51" s="66"/>
      <c r="AL51" s="71">
        <f>STDEV(AI3:AL45)</f>
        <v>35.51321428689583</v>
      </c>
      <c r="AM51" s="66"/>
      <c r="AN51" s="70">
        <f>STDEV(AN3:AN45)</f>
        <v>38.92527999178717</v>
      </c>
      <c r="AO51" s="66"/>
      <c r="AP51" s="66"/>
      <c r="AQ51" s="66"/>
      <c r="AR51" s="71">
        <f>STDEV(AO3:AR45)</f>
        <v>38.52784359962</v>
      </c>
      <c r="AS51" s="66"/>
    </row>
    <row r="52" spans="1:45" s="53" customFormat="1" ht="15">
      <c r="A52" s="63" t="s">
        <v>25</v>
      </c>
      <c r="B52" s="64"/>
      <c r="C52" s="64"/>
      <c r="D52" s="64"/>
      <c r="E52" s="65"/>
      <c r="F52" s="66"/>
      <c r="G52" s="67"/>
      <c r="H52" s="68"/>
      <c r="I52" s="69"/>
      <c r="J52" s="70"/>
      <c r="K52" s="66">
        <f>MAX(K3:K45)</f>
        <v>3</v>
      </c>
      <c r="L52" s="66"/>
      <c r="M52" s="66"/>
      <c r="N52" s="71"/>
      <c r="O52" s="66"/>
      <c r="P52" s="70"/>
      <c r="Q52" s="66">
        <f>MAX(Q3:Q45)</f>
        <v>8</v>
      </c>
      <c r="R52" s="66"/>
      <c r="S52" s="66"/>
      <c r="T52" s="71"/>
      <c r="U52" s="66"/>
      <c r="V52" s="70"/>
      <c r="W52" s="66">
        <f>MAX(W3:W45)</f>
        <v>7</v>
      </c>
      <c r="X52" s="66"/>
      <c r="Y52" s="66"/>
      <c r="Z52" s="71"/>
      <c r="AA52" s="66"/>
      <c r="AB52" s="70"/>
      <c r="AC52" s="66">
        <f>MAX(AC3:AC45)</f>
        <v>7</v>
      </c>
      <c r="AD52" s="66"/>
      <c r="AE52" s="66"/>
      <c r="AF52" s="71"/>
      <c r="AG52" s="66"/>
      <c r="AH52" s="70"/>
      <c r="AI52" s="66">
        <f>MAX(AI3:AI45)</f>
        <v>7</v>
      </c>
      <c r="AJ52" s="66"/>
      <c r="AK52" s="66"/>
      <c r="AL52" s="71"/>
      <c r="AM52" s="66"/>
      <c r="AN52" s="70"/>
      <c r="AO52" s="66">
        <f>MAX(AO3:AO45)</f>
        <v>6</v>
      </c>
      <c r="AP52" s="66"/>
      <c r="AQ52" s="66"/>
      <c r="AR52" s="71"/>
      <c r="AS52" s="66"/>
    </row>
    <row r="53" spans="1:45" s="53" customFormat="1" ht="15.75" thickBot="1">
      <c r="A53" s="73" t="s">
        <v>26</v>
      </c>
      <c r="B53" s="74"/>
      <c r="C53" s="74"/>
      <c r="D53" s="74"/>
      <c r="E53" s="46"/>
      <c r="F53" s="47"/>
      <c r="G53" s="48"/>
      <c r="H53" s="49"/>
      <c r="I53" s="50"/>
      <c r="J53" s="51"/>
      <c r="K53" s="47">
        <f>AVERAGE(K3:K45)</f>
        <v>0.0975609756097561</v>
      </c>
      <c r="L53" s="47"/>
      <c r="M53" s="47"/>
      <c r="N53" s="52"/>
      <c r="O53" s="47"/>
      <c r="P53" s="51"/>
      <c r="Q53" s="47">
        <f>AVERAGE(Q3:Q45)</f>
        <v>1.1951219512195121</v>
      </c>
      <c r="R53" s="47"/>
      <c r="S53" s="47"/>
      <c r="T53" s="52"/>
      <c r="U53" s="47"/>
      <c r="V53" s="51"/>
      <c r="W53" s="47">
        <f>AVERAGE(W3:W45)</f>
        <v>0.6341463414634146</v>
      </c>
      <c r="X53" s="47"/>
      <c r="Y53" s="47"/>
      <c r="Z53" s="52"/>
      <c r="AA53" s="47"/>
      <c r="AB53" s="51"/>
      <c r="AC53" s="47">
        <f>AVERAGE(AC3:AC45)</f>
        <v>0.7804878048780488</v>
      </c>
      <c r="AD53" s="47"/>
      <c r="AE53" s="47"/>
      <c r="AF53" s="52"/>
      <c r="AG53" s="47"/>
      <c r="AH53" s="51"/>
      <c r="AI53" s="47">
        <f>AVERAGE(AI3:AI45)</f>
        <v>1.2682926829268293</v>
      </c>
      <c r="AJ53" s="47"/>
      <c r="AK53" s="47"/>
      <c r="AL53" s="52"/>
      <c r="AM53" s="47"/>
      <c r="AN53" s="51"/>
      <c r="AO53" s="47">
        <f>AVERAGE(AO3:AO45)</f>
        <v>0.8048780487804879</v>
      </c>
      <c r="AP53" s="47"/>
      <c r="AQ53" s="47"/>
      <c r="AR53" s="52"/>
      <c r="AS53" s="47"/>
    </row>
    <row r="54" spans="1:45" s="53" customFormat="1" ht="15">
      <c r="A54" s="75" t="s">
        <v>27</v>
      </c>
      <c r="B54" s="76"/>
      <c r="C54" s="76"/>
      <c r="D54" s="76"/>
      <c r="E54" s="77">
        <v>41</v>
      </c>
      <c r="F54" s="78"/>
      <c r="G54" s="78"/>
      <c r="H54" s="78"/>
      <c r="I54" s="78"/>
      <c r="J54" s="79"/>
      <c r="K54" s="78"/>
      <c r="L54" s="78"/>
      <c r="M54" s="78"/>
      <c r="N54" s="79"/>
      <c r="O54" s="78"/>
      <c r="P54" s="79"/>
      <c r="Q54" s="78"/>
      <c r="R54" s="78"/>
      <c r="S54" s="78"/>
      <c r="T54" s="79"/>
      <c r="U54" s="78"/>
      <c r="V54" s="79"/>
      <c r="W54" s="78"/>
      <c r="X54" s="78"/>
      <c r="Y54" s="78"/>
      <c r="Z54" s="79"/>
      <c r="AA54" s="78"/>
      <c r="AB54" s="79"/>
      <c r="AC54" s="78"/>
      <c r="AD54" s="78"/>
      <c r="AE54" s="78"/>
      <c r="AF54" s="79"/>
      <c r="AG54" s="78"/>
      <c r="AH54" s="79"/>
      <c r="AI54" s="78"/>
      <c r="AJ54" s="78"/>
      <c r="AK54" s="78"/>
      <c r="AL54" s="79"/>
      <c r="AM54" s="78"/>
      <c r="AN54" s="79"/>
      <c r="AO54" s="78"/>
      <c r="AP54" s="78"/>
      <c r="AQ54" s="78"/>
      <c r="AR54" s="79"/>
      <c r="AS54" s="78"/>
    </row>
  </sheetData>
  <sheetProtection insertRows="0" deleteRows="0" selectLockedCells="1" sort="0"/>
  <mergeCells count="6">
    <mergeCell ref="J1:M1"/>
    <mergeCell ref="P1:S1"/>
    <mergeCell ref="V1:Y1"/>
    <mergeCell ref="AB1:AE1"/>
    <mergeCell ref="AH1:AK1"/>
    <mergeCell ref="AN1:AQ1"/>
  </mergeCells>
  <dataValidations count="5">
    <dataValidation errorStyle="warning" type="decimal" allowBlank="1" showErrorMessage="1" errorTitle="That's a lot of misses" error="It's unusual to miss more than 10" sqref="AO4:AO44 AC4:AC44 W4:W44 Q4:Q44 K4:K44 AI4:AI44">
      <formula1>0</formula1>
      <formula2>10</formula2>
    </dataValidation>
    <dataValidation type="whole" allowBlank="1" showErrorMessage="1" errorTitle="Must be 0 or 1" error="You either have a procedural penanty or not.&#10;Legal Values are 0 or 1." sqref="AP4:AQ44 R4:S44 AD4:AE44 L4:M44 X4:Y44 AJ4:AK44">
      <formula1>0</formula1>
      <formula2>1</formula2>
    </dataValidation>
    <dataValidation allowBlank="1" showInputMessage="1" sqref="J4:J20"/>
    <dataValidation errorStyle="warning" type="decimal" allowBlank="1" errorTitle="New Max or Min" error="Please verify your data" sqref="AB4:AB20 V4:V20 P4:P20">
      <formula1>#REF!</formula1>
      <formula2>#REF!</formula2>
    </dataValidation>
    <dataValidation errorStyle="warning" type="decimal" allowBlank="1" errorTitle="New Max or Min" error="Please verify your data" sqref="AN4:AN20 AH4:AH20">
      <formula1>#REF!</formula1>
      <formula2>#REF!</formula2>
    </dataValidation>
  </dataValidations>
  <printOptions/>
  <pageMargins left="0.25" right="0.25" top="0.5" bottom="0.5" header="0.25" footer="0.25"/>
  <pageSetup fitToHeight="1" fitToWidth="1" horizontalDpi="300" verticalDpi="300" orientation="landscape" scale="41" r:id="rId1"/>
  <headerFooter alignWithMargins="0">
    <oddHeader>&amp;CPage &amp;P&amp;R&amp;F</oddHeader>
  </headerFooter>
  <rowBreaks count="1" manualBreakCount="1">
    <brk id="45" max="255" man="1"/>
  </rowBreaks>
  <colBreaks count="1" manualBreakCount="1">
    <brk id="33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54"/>
  <sheetViews>
    <sheetView zoomScale="75" zoomScaleNormal="75" zoomScalePageLayoutView="0" workbookViewId="0" topLeftCell="A1">
      <pane xSplit="8" ySplit="3" topLeftCell="I28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41" sqref="A41"/>
    </sheetView>
  </sheetViews>
  <sheetFormatPr defaultColWidth="7.8515625" defaultRowHeight="12.75"/>
  <cols>
    <col min="1" max="1" width="30.28125" style="80" bestFit="1" customWidth="1"/>
    <col min="2" max="2" width="4.7109375" style="80" hidden="1" customWidth="1"/>
    <col min="3" max="3" width="6.28125" style="80" hidden="1" customWidth="1"/>
    <col min="4" max="4" width="4.7109375" style="80" hidden="1" customWidth="1"/>
    <col min="5" max="5" width="6.140625" style="77" customWidth="1"/>
    <col min="6" max="6" width="9.140625" style="78" customWidth="1"/>
    <col min="7" max="8" width="6.00390625" style="78" customWidth="1"/>
    <col min="9" max="9" width="11.00390625" style="78" customWidth="1"/>
    <col min="10" max="10" width="8.140625" style="81" customWidth="1"/>
    <col min="11" max="11" width="3.7109375" style="82" customWidth="1"/>
    <col min="12" max="12" width="3.8515625" style="82" bestFit="1" customWidth="1"/>
    <col min="13" max="13" width="3.8515625" style="82" customWidth="1"/>
    <col min="14" max="14" width="9.00390625" style="79" customWidth="1"/>
    <col min="15" max="15" width="4.57421875" style="78" bestFit="1" customWidth="1"/>
    <col min="16" max="16" width="8.8515625" style="81" customWidth="1"/>
    <col min="17" max="17" width="3.7109375" style="82" customWidth="1"/>
    <col min="18" max="18" width="4.00390625" style="82" bestFit="1" customWidth="1"/>
    <col min="19" max="19" width="3.8515625" style="82" customWidth="1"/>
    <col min="20" max="20" width="8.8515625" style="79" customWidth="1"/>
    <col min="21" max="21" width="4.57421875" style="78" bestFit="1" customWidth="1"/>
    <col min="22" max="22" width="8.57421875" style="81" customWidth="1"/>
    <col min="23" max="23" width="3.7109375" style="82" customWidth="1"/>
    <col min="24" max="24" width="3.8515625" style="82" bestFit="1" customWidth="1"/>
    <col min="25" max="25" width="3.8515625" style="82" customWidth="1"/>
    <col min="26" max="26" width="8.8515625" style="79" customWidth="1"/>
    <col min="27" max="27" width="4.57421875" style="78" bestFit="1" customWidth="1"/>
    <col min="28" max="28" width="8.57421875" style="81" customWidth="1"/>
    <col min="29" max="29" width="3.7109375" style="82" customWidth="1"/>
    <col min="30" max="30" width="3.8515625" style="82" bestFit="1" customWidth="1"/>
    <col min="31" max="31" width="3.8515625" style="82" customWidth="1"/>
    <col min="32" max="32" width="8.7109375" style="79" customWidth="1"/>
    <col min="33" max="33" width="4.57421875" style="78" bestFit="1" customWidth="1"/>
    <col min="34" max="34" width="8.421875" style="81" customWidth="1"/>
    <col min="35" max="35" width="3.7109375" style="82" customWidth="1"/>
    <col min="36" max="36" width="3.8515625" style="82" bestFit="1" customWidth="1"/>
    <col min="37" max="37" width="3.8515625" style="82" customWidth="1"/>
    <col min="38" max="38" width="9.00390625" style="79" customWidth="1"/>
    <col min="39" max="39" width="4.57421875" style="78" bestFit="1" customWidth="1"/>
    <col min="40" max="40" width="8.57421875" style="81" customWidth="1"/>
    <col min="41" max="41" width="3.7109375" style="82" customWidth="1"/>
    <col min="42" max="43" width="3.8515625" style="82" customWidth="1"/>
    <col min="44" max="44" width="9.00390625" style="79" customWidth="1"/>
    <col min="45" max="45" width="4.57421875" style="78" bestFit="1" customWidth="1"/>
    <col min="46" max="46" width="31.421875" style="83" customWidth="1"/>
    <col min="47" max="16384" width="7.8515625" style="83" customWidth="1"/>
  </cols>
  <sheetData>
    <row r="1" spans="1:45" s="8" customFormat="1" ht="24.75" customHeight="1" thickBot="1">
      <c r="A1" s="2" t="s">
        <v>3</v>
      </c>
      <c r="B1" s="3"/>
      <c r="C1" s="3"/>
      <c r="D1" s="3"/>
      <c r="E1" s="3"/>
      <c r="F1" s="3"/>
      <c r="G1" s="3"/>
      <c r="H1" s="4"/>
      <c r="I1" s="5"/>
      <c r="J1" s="94" t="s">
        <v>4</v>
      </c>
      <c r="K1" s="95"/>
      <c r="L1" s="95"/>
      <c r="M1" s="95"/>
      <c r="N1" s="6"/>
      <c r="O1" s="7"/>
      <c r="P1" s="94" t="s">
        <v>5</v>
      </c>
      <c r="Q1" s="95"/>
      <c r="R1" s="95"/>
      <c r="S1" s="95"/>
      <c r="T1" s="6"/>
      <c r="U1" s="7"/>
      <c r="V1" s="94" t="s">
        <v>6</v>
      </c>
      <c r="W1" s="95"/>
      <c r="X1" s="95"/>
      <c r="Y1" s="95"/>
      <c r="Z1" s="6"/>
      <c r="AA1" s="7"/>
      <c r="AB1" s="94" t="s">
        <v>7</v>
      </c>
      <c r="AC1" s="95"/>
      <c r="AD1" s="95"/>
      <c r="AE1" s="95"/>
      <c r="AF1" s="6"/>
      <c r="AG1" s="7"/>
      <c r="AH1" s="94" t="s">
        <v>8</v>
      </c>
      <c r="AI1" s="95"/>
      <c r="AJ1" s="95"/>
      <c r="AK1" s="95"/>
      <c r="AL1" s="6"/>
      <c r="AM1" s="7"/>
      <c r="AN1" s="94" t="s">
        <v>9</v>
      </c>
      <c r="AO1" s="95"/>
      <c r="AP1" s="95"/>
      <c r="AQ1" s="95"/>
      <c r="AR1" s="6"/>
      <c r="AS1" s="7"/>
    </row>
    <row r="2" spans="1:46" s="20" customFormat="1" ht="87" customHeight="1" thickBot="1">
      <c r="A2" s="9" t="s">
        <v>10</v>
      </c>
      <c r="B2" s="10" t="s">
        <v>0</v>
      </c>
      <c r="C2" s="10" t="s">
        <v>29</v>
      </c>
      <c r="D2" s="10" t="s">
        <v>28</v>
      </c>
      <c r="E2" s="11" t="s">
        <v>11</v>
      </c>
      <c r="F2" s="11" t="s">
        <v>12</v>
      </c>
      <c r="G2" s="12" t="s">
        <v>13</v>
      </c>
      <c r="H2" s="13" t="s">
        <v>14</v>
      </c>
      <c r="I2" s="14" t="s">
        <v>31</v>
      </c>
      <c r="J2" s="15" t="s">
        <v>15</v>
      </c>
      <c r="K2" s="16" t="s">
        <v>1</v>
      </c>
      <c r="L2" s="16" t="s">
        <v>16</v>
      </c>
      <c r="M2" s="16" t="s">
        <v>2</v>
      </c>
      <c r="N2" s="17" t="s">
        <v>17</v>
      </c>
      <c r="O2" s="18" t="s">
        <v>11</v>
      </c>
      <c r="P2" s="15" t="s">
        <v>15</v>
      </c>
      <c r="Q2" s="16" t="s">
        <v>1</v>
      </c>
      <c r="R2" s="16" t="s">
        <v>16</v>
      </c>
      <c r="S2" s="16" t="s">
        <v>2</v>
      </c>
      <c r="T2" s="17" t="s">
        <v>17</v>
      </c>
      <c r="U2" s="18" t="s">
        <v>11</v>
      </c>
      <c r="V2" s="15" t="s">
        <v>15</v>
      </c>
      <c r="W2" s="16" t="s">
        <v>1</v>
      </c>
      <c r="X2" s="16" t="s">
        <v>16</v>
      </c>
      <c r="Y2" s="16" t="s">
        <v>2</v>
      </c>
      <c r="Z2" s="17" t="s">
        <v>17</v>
      </c>
      <c r="AA2" s="18" t="s">
        <v>11</v>
      </c>
      <c r="AB2" s="15" t="s">
        <v>15</v>
      </c>
      <c r="AC2" s="16" t="s">
        <v>1</v>
      </c>
      <c r="AD2" s="16" t="s">
        <v>16</v>
      </c>
      <c r="AE2" s="16" t="s">
        <v>2</v>
      </c>
      <c r="AF2" s="17" t="s">
        <v>17</v>
      </c>
      <c r="AG2" s="18" t="s">
        <v>11</v>
      </c>
      <c r="AH2" s="15" t="s">
        <v>15</v>
      </c>
      <c r="AI2" s="16" t="s">
        <v>1</v>
      </c>
      <c r="AJ2" s="16" t="s">
        <v>16</v>
      </c>
      <c r="AK2" s="16" t="s">
        <v>2</v>
      </c>
      <c r="AL2" s="17" t="s">
        <v>17</v>
      </c>
      <c r="AM2" s="18" t="s">
        <v>11</v>
      </c>
      <c r="AN2" s="15" t="s">
        <v>15</v>
      </c>
      <c r="AO2" s="16" t="s">
        <v>1</v>
      </c>
      <c r="AP2" s="16" t="s">
        <v>16</v>
      </c>
      <c r="AQ2" s="16" t="s">
        <v>2</v>
      </c>
      <c r="AR2" s="17" t="s">
        <v>17</v>
      </c>
      <c r="AS2" s="18" t="s">
        <v>11</v>
      </c>
      <c r="AT2" s="19" t="s">
        <v>30</v>
      </c>
    </row>
    <row r="3" spans="1:45" s="20" customFormat="1" ht="15.75">
      <c r="A3" s="21" t="s">
        <v>18</v>
      </c>
      <c r="B3" s="22"/>
      <c r="C3" s="22"/>
      <c r="D3" s="22"/>
      <c r="E3" s="23"/>
      <c r="F3" s="23"/>
      <c r="G3" s="24"/>
      <c r="H3" s="25"/>
      <c r="I3" s="26"/>
      <c r="J3" s="27"/>
      <c r="K3" s="23"/>
      <c r="L3" s="23"/>
      <c r="M3" s="23"/>
      <c r="N3" s="28"/>
      <c r="O3" s="25"/>
      <c r="P3" s="27"/>
      <c r="Q3" s="23"/>
      <c r="R3" s="23"/>
      <c r="S3" s="23"/>
      <c r="T3" s="28"/>
      <c r="U3" s="25"/>
      <c r="V3" s="27"/>
      <c r="W3" s="23"/>
      <c r="X3" s="23"/>
      <c r="Y3" s="23"/>
      <c r="Z3" s="28"/>
      <c r="AA3" s="25"/>
      <c r="AB3" s="27"/>
      <c r="AC3" s="23"/>
      <c r="AD3" s="23"/>
      <c r="AE3" s="23"/>
      <c r="AF3" s="28"/>
      <c r="AG3" s="25"/>
      <c r="AH3" s="27"/>
      <c r="AI3" s="23"/>
      <c r="AJ3" s="23"/>
      <c r="AK3" s="23"/>
      <c r="AL3" s="28"/>
      <c r="AM3" s="25"/>
      <c r="AN3" s="27"/>
      <c r="AO3" s="23"/>
      <c r="AP3" s="23"/>
      <c r="AQ3" s="23"/>
      <c r="AR3" s="28"/>
      <c r="AS3" s="25"/>
    </row>
    <row r="4" spans="1:46" s="43" customFormat="1" ht="15.75">
      <c r="A4" s="1" t="s">
        <v>32</v>
      </c>
      <c r="B4" s="29"/>
      <c r="C4" s="30"/>
      <c r="D4" s="31"/>
      <c r="E4" s="32">
        <f aca="true" t="shared" si="0" ref="E4:E44">RANK(F4,F$3:F$45,1)</f>
        <v>37</v>
      </c>
      <c r="F4" s="33">
        <f>O4+U4+AA4+AG4+AM4+AS4</f>
        <v>214</v>
      </c>
      <c r="G4" s="34">
        <f>IF(K4=0,1,0)+IF(Q4=0,1,0)+IF(W4=0,1,0)+IF(AC4=0,1,0)+IF(AI4=0,1,0)+IF(AO4=0,1,0)</f>
        <v>6</v>
      </c>
      <c r="H4" s="35">
        <f>K4+Q4+W4+AC4+AI4+AO4</f>
        <v>0</v>
      </c>
      <c r="I4" s="36">
        <f>N4+T4+Z4+AF4+AL4+AR4</f>
        <v>603.13</v>
      </c>
      <c r="J4" s="37">
        <v>39.64</v>
      </c>
      <c r="K4" s="38">
        <v>0</v>
      </c>
      <c r="L4" s="39">
        <v>0</v>
      </c>
      <c r="M4" s="39">
        <v>0</v>
      </c>
      <c r="N4" s="40">
        <f aca="true" t="shared" si="1" ref="N4:N44">IF((OR(J4="",J4="DNF",J4="DQ",J4="DNC")),"",(J4+(5*K4)+(L4*10)-(M4*10)))</f>
        <v>39.64</v>
      </c>
      <c r="O4" s="35">
        <f aca="true" t="shared" si="2" ref="O4:O44">IF(N4="",Default_Rank_Score,RANK(N4,N$3:N$45,1))</f>
        <v>37</v>
      </c>
      <c r="P4" s="37">
        <v>125.78</v>
      </c>
      <c r="Q4" s="38">
        <v>0</v>
      </c>
      <c r="R4" s="39">
        <v>0</v>
      </c>
      <c r="S4" s="39">
        <v>0</v>
      </c>
      <c r="T4" s="41">
        <f aca="true" t="shared" si="3" ref="T4:T44">IF((OR(P4="",P4="DNF",P4="DQ",P4="DNC")),"",(P4+(5*Q4)+(R4*10)-(S4*10)))</f>
        <v>125.78</v>
      </c>
      <c r="U4" s="42">
        <f aca="true" t="shared" si="4" ref="U4:U44">IF(T4="",Default_Rank_Score,RANK(T4,T$3:T$45,1))</f>
        <v>35</v>
      </c>
      <c r="V4" s="37">
        <v>81.71</v>
      </c>
      <c r="W4" s="38">
        <v>0</v>
      </c>
      <c r="X4" s="39">
        <v>0</v>
      </c>
      <c r="Y4" s="39">
        <v>0</v>
      </c>
      <c r="Z4" s="41">
        <f>IF((OR(V4="",V4="DNF",V4="DQ",V4="DNC")),"",(V4+(5*W4)+(X4*10)-(Y4*10)))</f>
        <v>81.71</v>
      </c>
      <c r="AA4" s="42">
        <f aca="true" t="shared" si="5" ref="AA4:AA44">IF(Z4="",Default_Rank_Score,RANK(Z4,Z$3:Z$45,1))</f>
        <v>32</v>
      </c>
      <c r="AB4" s="37">
        <v>75.77</v>
      </c>
      <c r="AC4" s="38">
        <v>0</v>
      </c>
      <c r="AD4" s="39">
        <v>0</v>
      </c>
      <c r="AE4" s="39">
        <v>0</v>
      </c>
      <c r="AF4" s="41">
        <f aca="true" t="shared" si="6" ref="AF4:AF44">IF((OR(AB4="",AB4="DNF",AB4="DQ",AB4="DNC")),"",(AB4+(5*AC4)+(AD4*10)-(AE4*10)))</f>
        <v>75.77</v>
      </c>
      <c r="AG4" s="42">
        <f aca="true" t="shared" si="7" ref="AG4:AG44">IF(AF4="",Default_Rank_Score,RANK(AF4,AF$3:AF$45,1))</f>
        <v>35</v>
      </c>
      <c r="AH4" s="37">
        <v>101.07</v>
      </c>
      <c r="AI4" s="38">
        <v>0</v>
      </c>
      <c r="AJ4" s="39">
        <v>1</v>
      </c>
      <c r="AK4" s="39">
        <v>0</v>
      </c>
      <c r="AL4" s="41">
        <f aca="true" t="shared" si="8" ref="AL4:AL44">IF((OR(AH4="",AH4="DNF",AH4="DQ",AH4="DNC")),"",(AH4+(5*AI4)+(AJ4*10)-(AK4*10)))</f>
        <v>111.07</v>
      </c>
      <c r="AM4" s="86">
        <f aca="true" t="shared" si="9" ref="AM4:AM44">IF(AL4="",Default_Rank_Score,RANK(AL4,AL$3:AL$45,1))</f>
        <v>35</v>
      </c>
      <c r="AN4" s="37">
        <v>164.16</v>
      </c>
      <c r="AO4" s="38">
        <v>0</v>
      </c>
      <c r="AP4" s="39">
        <v>1</v>
      </c>
      <c r="AQ4" s="85">
        <v>1</v>
      </c>
      <c r="AR4" s="41">
        <f>IF((OR(AN4="",AN4="DNF",AN4="DQ",AN4="DNC")),"",(AN4+(5*AO4)+(AP4*10)-(AQ4*5)))</f>
        <v>169.16</v>
      </c>
      <c r="AS4" s="42">
        <f aca="true" t="shared" si="10" ref="AS4:AS44">IF(AR4="",Default_Rank_Score,RANK(AR4,AR$3:AR$45,1))</f>
        <v>40</v>
      </c>
      <c r="AT4" s="43" t="s">
        <v>33</v>
      </c>
    </row>
    <row r="5" spans="1:46" s="43" customFormat="1" ht="15.75">
      <c r="A5" s="1" t="s">
        <v>34</v>
      </c>
      <c r="B5" s="29"/>
      <c r="C5" s="30"/>
      <c r="D5" s="31"/>
      <c r="E5" s="32">
        <f t="shared" si="0"/>
        <v>4</v>
      </c>
      <c r="F5" s="33">
        <f aca="true" t="shared" si="11" ref="F5:F44">O5+U5+AA5+AG5+AM5+AS5</f>
        <v>40</v>
      </c>
      <c r="G5" s="34">
        <f aca="true" t="shared" si="12" ref="G5:G44">IF(K5=0,1,0)+IF(Q5=0,1,0)+IF(W5=0,1,0)+IF(AC5=0,1,0)+IF(AI5=0,1,0)+IF(AO5=0,1,0)</f>
        <v>5</v>
      </c>
      <c r="H5" s="35">
        <f aca="true" t="shared" si="13" ref="H5:H44">K5+Q5+W5+AC5+AI5+AO5</f>
        <v>2</v>
      </c>
      <c r="I5" s="36">
        <f aca="true" t="shared" si="14" ref="I5:I44">N5+T5+Z5+AF5+AL5+AR5</f>
        <v>219.93</v>
      </c>
      <c r="J5" s="37">
        <v>17.86</v>
      </c>
      <c r="K5" s="38">
        <v>0</v>
      </c>
      <c r="L5" s="39">
        <v>0</v>
      </c>
      <c r="M5" s="39">
        <v>0</v>
      </c>
      <c r="N5" s="40">
        <f t="shared" si="1"/>
        <v>17.86</v>
      </c>
      <c r="O5" s="35">
        <f t="shared" si="2"/>
        <v>8</v>
      </c>
      <c r="P5" s="37">
        <v>40.93</v>
      </c>
      <c r="Q5" s="38">
        <v>0</v>
      </c>
      <c r="R5" s="39">
        <v>0</v>
      </c>
      <c r="S5" s="39">
        <v>0</v>
      </c>
      <c r="T5" s="41">
        <f t="shared" si="3"/>
        <v>40.93</v>
      </c>
      <c r="U5" s="42">
        <f t="shared" si="4"/>
        <v>5</v>
      </c>
      <c r="V5" s="37">
        <v>35.59</v>
      </c>
      <c r="W5" s="84">
        <v>0</v>
      </c>
      <c r="X5" s="39">
        <v>0</v>
      </c>
      <c r="Y5" s="39">
        <v>0</v>
      </c>
      <c r="Z5" s="41">
        <f aca="true" t="shared" si="15" ref="Z5:Z44">IF((OR(V5="",V5="DNF",V5="DQ",V5="DNC")),"",(V5+(5*W5)+(X5*10)-(Y5*10)))</f>
        <v>35.59</v>
      </c>
      <c r="AA5" s="42">
        <f t="shared" si="5"/>
        <v>5</v>
      </c>
      <c r="AB5" s="37">
        <v>31.05</v>
      </c>
      <c r="AC5" s="38">
        <v>0</v>
      </c>
      <c r="AD5" s="39">
        <v>0</v>
      </c>
      <c r="AE5" s="39">
        <v>0</v>
      </c>
      <c r="AF5" s="41">
        <f t="shared" si="6"/>
        <v>31.05</v>
      </c>
      <c r="AG5" s="42">
        <f t="shared" si="7"/>
        <v>2</v>
      </c>
      <c r="AH5" s="37">
        <v>38.26</v>
      </c>
      <c r="AI5" s="38">
        <v>0</v>
      </c>
      <c r="AJ5" s="39">
        <v>0</v>
      </c>
      <c r="AK5" s="39">
        <v>0</v>
      </c>
      <c r="AL5" s="41">
        <f t="shared" si="8"/>
        <v>38.26</v>
      </c>
      <c r="AM5" s="42">
        <f t="shared" si="9"/>
        <v>6</v>
      </c>
      <c r="AN5" s="37">
        <v>46.24</v>
      </c>
      <c r="AO5" s="38">
        <v>2</v>
      </c>
      <c r="AP5" s="39">
        <v>0</v>
      </c>
      <c r="AQ5" s="39">
        <v>0</v>
      </c>
      <c r="AR5" s="41">
        <f aca="true" t="shared" si="16" ref="AR5:AR44">IF((OR(AN5="",AN5="DNF",AN5="DQ",AN5="DNC")),"",(AN5+(5*AO5)+(AP5*10)-(AQ5*10)))</f>
        <v>56.24</v>
      </c>
      <c r="AS5" s="42">
        <f t="shared" si="10"/>
        <v>14</v>
      </c>
      <c r="AT5" s="43" t="s">
        <v>35</v>
      </c>
    </row>
    <row r="6" spans="1:46" s="43" customFormat="1" ht="15.75">
      <c r="A6" s="1" t="s">
        <v>36</v>
      </c>
      <c r="B6" s="29"/>
      <c r="C6" s="30"/>
      <c r="D6" s="31"/>
      <c r="E6" s="32">
        <f t="shared" si="0"/>
        <v>20</v>
      </c>
      <c r="F6" s="33">
        <f t="shared" si="11"/>
        <v>125</v>
      </c>
      <c r="G6" s="34">
        <f t="shared" si="12"/>
        <v>2</v>
      </c>
      <c r="H6" s="35">
        <f t="shared" si="13"/>
        <v>8</v>
      </c>
      <c r="I6" s="36">
        <f t="shared" si="14"/>
        <v>330.90999999999997</v>
      </c>
      <c r="J6" s="37">
        <v>19.58</v>
      </c>
      <c r="K6" s="38">
        <v>0</v>
      </c>
      <c r="L6" s="39">
        <v>0</v>
      </c>
      <c r="M6" s="39">
        <v>0</v>
      </c>
      <c r="N6" s="40">
        <f t="shared" si="1"/>
        <v>19.58</v>
      </c>
      <c r="O6" s="35">
        <f t="shared" si="2"/>
        <v>10</v>
      </c>
      <c r="P6" s="37">
        <v>47.31</v>
      </c>
      <c r="Q6" s="38">
        <v>2</v>
      </c>
      <c r="R6" s="39">
        <v>0</v>
      </c>
      <c r="S6" s="39">
        <v>0</v>
      </c>
      <c r="T6" s="41">
        <f t="shared" si="3"/>
        <v>57.31</v>
      </c>
      <c r="U6" s="42">
        <f t="shared" si="4"/>
        <v>20</v>
      </c>
      <c r="V6" s="37">
        <v>69.44</v>
      </c>
      <c r="W6" s="38">
        <v>2</v>
      </c>
      <c r="X6" s="39">
        <v>0</v>
      </c>
      <c r="Y6" s="39">
        <v>0</v>
      </c>
      <c r="Z6" s="41">
        <f t="shared" si="15"/>
        <v>79.44</v>
      </c>
      <c r="AA6" s="42">
        <f t="shared" si="5"/>
        <v>31</v>
      </c>
      <c r="AB6" s="37">
        <v>47.49</v>
      </c>
      <c r="AC6" s="38">
        <v>3</v>
      </c>
      <c r="AD6" s="39">
        <v>0</v>
      </c>
      <c r="AE6" s="39">
        <v>0</v>
      </c>
      <c r="AF6" s="41">
        <f t="shared" si="6"/>
        <v>62.49</v>
      </c>
      <c r="AG6" s="42">
        <f t="shared" si="7"/>
        <v>32</v>
      </c>
      <c r="AH6" s="37">
        <v>58.33</v>
      </c>
      <c r="AI6" s="38">
        <v>1</v>
      </c>
      <c r="AJ6" s="39">
        <v>0</v>
      </c>
      <c r="AK6" s="39">
        <v>0</v>
      </c>
      <c r="AL6" s="41">
        <f t="shared" si="8"/>
        <v>63.33</v>
      </c>
      <c r="AM6" s="42">
        <f t="shared" si="9"/>
        <v>21</v>
      </c>
      <c r="AN6" s="37">
        <v>48.76</v>
      </c>
      <c r="AO6" s="38">
        <v>0</v>
      </c>
      <c r="AP6" s="39">
        <v>0</v>
      </c>
      <c r="AQ6" s="39">
        <v>0</v>
      </c>
      <c r="AR6" s="41">
        <f t="shared" si="16"/>
        <v>48.76</v>
      </c>
      <c r="AS6" s="42">
        <f t="shared" si="10"/>
        <v>11</v>
      </c>
      <c r="AT6" s="43" t="s">
        <v>37</v>
      </c>
    </row>
    <row r="7" spans="1:46" s="43" customFormat="1" ht="15.75">
      <c r="A7" s="1" t="s">
        <v>38</v>
      </c>
      <c r="B7" s="29"/>
      <c r="C7" s="30"/>
      <c r="D7" s="31"/>
      <c r="E7" s="32">
        <f t="shared" si="0"/>
        <v>7</v>
      </c>
      <c r="F7" s="33">
        <f t="shared" si="11"/>
        <v>54</v>
      </c>
      <c r="G7" s="34">
        <f t="shared" si="12"/>
        <v>4</v>
      </c>
      <c r="H7" s="35">
        <f t="shared" si="13"/>
        <v>3</v>
      </c>
      <c r="I7" s="36">
        <f t="shared" si="14"/>
        <v>230.14999999999998</v>
      </c>
      <c r="J7" s="37">
        <v>19.83</v>
      </c>
      <c r="K7" s="38">
        <v>0</v>
      </c>
      <c r="L7" s="39">
        <v>0</v>
      </c>
      <c r="M7" s="39">
        <v>0</v>
      </c>
      <c r="N7" s="40">
        <f t="shared" si="1"/>
        <v>19.83</v>
      </c>
      <c r="O7" s="35">
        <f t="shared" si="2"/>
        <v>11</v>
      </c>
      <c r="P7" s="37">
        <v>37.91</v>
      </c>
      <c r="Q7" s="38">
        <v>0</v>
      </c>
      <c r="R7" s="39">
        <v>0</v>
      </c>
      <c r="S7" s="39">
        <v>0</v>
      </c>
      <c r="T7" s="41">
        <f t="shared" si="3"/>
        <v>37.91</v>
      </c>
      <c r="U7" s="42">
        <f t="shared" si="4"/>
        <v>3</v>
      </c>
      <c r="V7" s="37">
        <v>39.73</v>
      </c>
      <c r="W7" s="84">
        <v>0</v>
      </c>
      <c r="X7" s="39">
        <v>0</v>
      </c>
      <c r="Y7" s="39">
        <v>0</v>
      </c>
      <c r="Z7" s="41">
        <f t="shared" si="15"/>
        <v>39.73</v>
      </c>
      <c r="AA7" s="42">
        <f t="shared" si="5"/>
        <v>9</v>
      </c>
      <c r="AB7" s="37">
        <v>35.86</v>
      </c>
      <c r="AC7" s="38">
        <v>1</v>
      </c>
      <c r="AD7" s="39">
        <v>0</v>
      </c>
      <c r="AE7" s="39">
        <v>0</v>
      </c>
      <c r="AF7" s="41">
        <f t="shared" si="6"/>
        <v>40.86</v>
      </c>
      <c r="AG7" s="42">
        <f t="shared" si="7"/>
        <v>14</v>
      </c>
      <c r="AH7" s="37">
        <v>42.65</v>
      </c>
      <c r="AI7" s="38">
        <v>2</v>
      </c>
      <c r="AJ7" s="39">
        <v>0</v>
      </c>
      <c r="AK7" s="39">
        <v>0</v>
      </c>
      <c r="AL7" s="41">
        <f t="shared" si="8"/>
        <v>52.65</v>
      </c>
      <c r="AM7" s="42">
        <f t="shared" si="9"/>
        <v>13</v>
      </c>
      <c r="AN7" s="37">
        <v>39.17</v>
      </c>
      <c r="AO7" s="38">
        <v>0</v>
      </c>
      <c r="AP7" s="39">
        <v>0</v>
      </c>
      <c r="AQ7" s="39">
        <v>0</v>
      </c>
      <c r="AR7" s="41">
        <f t="shared" si="16"/>
        <v>39.17</v>
      </c>
      <c r="AS7" s="42">
        <f t="shared" si="10"/>
        <v>4</v>
      </c>
      <c r="AT7" s="43" t="s">
        <v>39</v>
      </c>
    </row>
    <row r="8" spans="1:46" s="43" customFormat="1" ht="15.75">
      <c r="A8" s="1" t="s">
        <v>40</v>
      </c>
      <c r="B8" s="29"/>
      <c r="C8" s="30"/>
      <c r="D8" s="31"/>
      <c r="E8" s="32">
        <f t="shared" si="0"/>
        <v>19</v>
      </c>
      <c r="F8" s="33">
        <f t="shared" si="11"/>
        <v>124</v>
      </c>
      <c r="G8" s="34">
        <f t="shared" si="12"/>
        <v>5</v>
      </c>
      <c r="H8" s="35">
        <f t="shared" si="13"/>
        <v>1</v>
      </c>
      <c r="I8" s="36">
        <f t="shared" si="14"/>
        <v>313.65</v>
      </c>
      <c r="J8" s="37">
        <v>28.57</v>
      </c>
      <c r="K8" s="38">
        <v>0</v>
      </c>
      <c r="L8" s="39">
        <v>0</v>
      </c>
      <c r="M8" s="39">
        <v>0</v>
      </c>
      <c r="N8" s="40">
        <f t="shared" si="1"/>
        <v>28.57</v>
      </c>
      <c r="O8" s="35">
        <f t="shared" si="2"/>
        <v>27</v>
      </c>
      <c r="P8" s="37">
        <v>55.62</v>
      </c>
      <c r="Q8" s="38">
        <v>0</v>
      </c>
      <c r="R8" s="39">
        <v>0</v>
      </c>
      <c r="S8" s="39">
        <v>0</v>
      </c>
      <c r="T8" s="41">
        <f t="shared" si="3"/>
        <v>55.62</v>
      </c>
      <c r="U8" s="42">
        <f t="shared" si="4"/>
        <v>16</v>
      </c>
      <c r="V8" s="37">
        <v>51.51</v>
      </c>
      <c r="W8" s="38">
        <v>0</v>
      </c>
      <c r="X8" s="39">
        <v>0</v>
      </c>
      <c r="Y8" s="39">
        <v>0</v>
      </c>
      <c r="Z8" s="41">
        <f t="shared" si="15"/>
        <v>51.51</v>
      </c>
      <c r="AA8" s="42">
        <f t="shared" si="5"/>
        <v>20</v>
      </c>
      <c r="AB8" s="37">
        <v>47</v>
      </c>
      <c r="AC8" s="38">
        <v>0</v>
      </c>
      <c r="AD8" s="39">
        <v>0</v>
      </c>
      <c r="AE8" s="39">
        <v>0</v>
      </c>
      <c r="AF8" s="41">
        <f t="shared" si="6"/>
        <v>47</v>
      </c>
      <c r="AG8" s="42">
        <f t="shared" si="7"/>
        <v>19</v>
      </c>
      <c r="AH8" s="37">
        <v>60.12</v>
      </c>
      <c r="AI8" s="38">
        <v>1</v>
      </c>
      <c r="AJ8" s="39">
        <v>0</v>
      </c>
      <c r="AK8" s="39">
        <v>0</v>
      </c>
      <c r="AL8" s="41">
        <f t="shared" si="8"/>
        <v>65.12</v>
      </c>
      <c r="AM8" s="42">
        <f t="shared" si="9"/>
        <v>22</v>
      </c>
      <c r="AN8" s="37">
        <v>65.83</v>
      </c>
      <c r="AO8" s="38">
        <v>0</v>
      </c>
      <c r="AP8" s="39">
        <v>0</v>
      </c>
      <c r="AQ8" s="39">
        <v>0</v>
      </c>
      <c r="AR8" s="41">
        <f t="shared" si="16"/>
        <v>65.83</v>
      </c>
      <c r="AS8" s="42">
        <f t="shared" si="10"/>
        <v>20</v>
      </c>
      <c r="AT8" s="43" t="s">
        <v>41</v>
      </c>
    </row>
    <row r="9" spans="1:46" s="43" customFormat="1" ht="15.75">
      <c r="A9" s="1" t="s">
        <v>42</v>
      </c>
      <c r="B9" s="29"/>
      <c r="C9" s="30"/>
      <c r="D9" s="31"/>
      <c r="E9" s="32">
        <f t="shared" si="0"/>
        <v>9</v>
      </c>
      <c r="F9" s="33">
        <f t="shared" si="11"/>
        <v>60</v>
      </c>
      <c r="G9" s="34">
        <f t="shared" si="12"/>
        <v>2</v>
      </c>
      <c r="H9" s="35">
        <f t="shared" si="13"/>
        <v>6</v>
      </c>
      <c r="I9" s="36">
        <f t="shared" si="14"/>
        <v>238.51</v>
      </c>
      <c r="J9" s="37">
        <v>16.27</v>
      </c>
      <c r="K9" s="38">
        <v>0</v>
      </c>
      <c r="L9" s="39">
        <v>0</v>
      </c>
      <c r="M9" s="39">
        <v>0</v>
      </c>
      <c r="N9" s="40">
        <f t="shared" si="1"/>
        <v>16.27</v>
      </c>
      <c r="O9" s="35">
        <f t="shared" si="2"/>
        <v>6</v>
      </c>
      <c r="P9" s="37">
        <v>38.41</v>
      </c>
      <c r="Q9" s="84">
        <v>0</v>
      </c>
      <c r="R9" s="39">
        <v>0</v>
      </c>
      <c r="S9" s="39">
        <v>0</v>
      </c>
      <c r="T9" s="41">
        <f t="shared" si="3"/>
        <v>38.41</v>
      </c>
      <c r="U9" s="42">
        <f t="shared" si="4"/>
        <v>4</v>
      </c>
      <c r="V9" s="37">
        <v>39.94</v>
      </c>
      <c r="W9" s="38">
        <v>1</v>
      </c>
      <c r="X9" s="39">
        <v>0</v>
      </c>
      <c r="Y9" s="39">
        <v>0</v>
      </c>
      <c r="Z9" s="41">
        <f t="shared" si="15"/>
        <v>44.94</v>
      </c>
      <c r="AA9" s="42">
        <f t="shared" si="5"/>
        <v>16</v>
      </c>
      <c r="AB9" s="37">
        <v>32.79</v>
      </c>
      <c r="AC9" s="38">
        <v>1</v>
      </c>
      <c r="AD9" s="39">
        <v>0</v>
      </c>
      <c r="AE9" s="39">
        <v>0</v>
      </c>
      <c r="AF9" s="41">
        <f t="shared" si="6"/>
        <v>37.79</v>
      </c>
      <c r="AG9" s="42">
        <f t="shared" si="7"/>
        <v>9</v>
      </c>
      <c r="AH9" s="37">
        <v>40.4</v>
      </c>
      <c r="AI9" s="38">
        <v>3</v>
      </c>
      <c r="AJ9" s="39">
        <v>0</v>
      </c>
      <c r="AK9" s="39">
        <v>0</v>
      </c>
      <c r="AL9" s="41">
        <f t="shared" si="8"/>
        <v>55.4</v>
      </c>
      <c r="AM9" s="42">
        <f t="shared" si="9"/>
        <v>16</v>
      </c>
      <c r="AN9" s="37">
        <v>40.7</v>
      </c>
      <c r="AO9" s="38">
        <v>1</v>
      </c>
      <c r="AP9" s="39">
        <v>0</v>
      </c>
      <c r="AQ9" s="39">
        <v>0</v>
      </c>
      <c r="AR9" s="41">
        <f t="shared" si="16"/>
        <v>45.7</v>
      </c>
      <c r="AS9" s="42">
        <f t="shared" si="10"/>
        <v>9</v>
      </c>
      <c r="AT9" s="43" t="s">
        <v>43</v>
      </c>
    </row>
    <row r="10" spans="1:46" s="43" customFormat="1" ht="15.75">
      <c r="A10" s="1" t="s">
        <v>44</v>
      </c>
      <c r="B10" s="29"/>
      <c r="C10" s="30"/>
      <c r="D10" s="31"/>
      <c r="E10" s="32">
        <f t="shared" si="0"/>
        <v>27</v>
      </c>
      <c r="F10" s="33">
        <f t="shared" si="11"/>
        <v>153</v>
      </c>
      <c r="G10" s="34">
        <f t="shared" si="12"/>
        <v>3</v>
      </c>
      <c r="H10" s="35">
        <f t="shared" si="13"/>
        <v>5</v>
      </c>
      <c r="I10" s="36">
        <f t="shared" si="14"/>
        <v>379.18</v>
      </c>
      <c r="J10" s="37">
        <v>21.59</v>
      </c>
      <c r="K10" s="38">
        <v>0</v>
      </c>
      <c r="L10" s="39">
        <v>0</v>
      </c>
      <c r="M10" s="39">
        <v>0</v>
      </c>
      <c r="N10" s="40">
        <f t="shared" si="1"/>
        <v>21.59</v>
      </c>
      <c r="O10" s="35">
        <f t="shared" si="2"/>
        <v>14</v>
      </c>
      <c r="P10" s="37">
        <v>75.21</v>
      </c>
      <c r="Q10" s="38">
        <v>3</v>
      </c>
      <c r="R10" s="39">
        <v>0</v>
      </c>
      <c r="S10" s="39">
        <v>0</v>
      </c>
      <c r="T10" s="41">
        <f t="shared" si="3"/>
        <v>90.21</v>
      </c>
      <c r="U10" s="42">
        <f t="shared" si="4"/>
        <v>32</v>
      </c>
      <c r="V10" s="37">
        <v>66.31</v>
      </c>
      <c r="W10" s="84">
        <v>0</v>
      </c>
      <c r="X10" s="39">
        <v>0</v>
      </c>
      <c r="Y10" s="39">
        <v>0</v>
      </c>
      <c r="Z10" s="41">
        <f t="shared" si="15"/>
        <v>66.31</v>
      </c>
      <c r="AA10" s="42">
        <f t="shared" si="5"/>
        <v>27</v>
      </c>
      <c r="AB10" s="37">
        <v>49.16</v>
      </c>
      <c r="AC10" s="38">
        <v>1</v>
      </c>
      <c r="AD10" s="39">
        <v>0</v>
      </c>
      <c r="AE10" s="39">
        <v>0</v>
      </c>
      <c r="AF10" s="41">
        <f t="shared" si="6"/>
        <v>54.16</v>
      </c>
      <c r="AG10" s="42">
        <f t="shared" si="7"/>
        <v>27</v>
      </c>
      <c r="AH10" s="37">
        <v>60.86</v>
      </c>
      <c r="AI10" s="38">
        <v>1</v>
      </c>
      <c r="AJ10" s="39">
        <v>0</v>
      </c>
      <c r="AK10" s="39">
        <v>0</v>
      </c>
      <c r="AL10" s="41">
        <f t="shared" si="8"/>
        <v>65.86</v>
      </c>
      <c r="AM10" s="42">
        <f t="shared" si="9"/>
        <v>23</v>
      </c>
      <c r="AN10" s="37">
        <v>71.05</v>
      </c>
      <c r="AO10" s="38">
        <v>0</v>
      </c>
      <c r="AP10" s="39">
        <v>1</v>
      </c>
      <c r="AQ10" s="39">
        <v>0</v>
      </c>
      <c r="AR10" s="41">
        <f t="shared" si="16"/>
        <v>81.05</v>
      </c>
      <c r="AS10" s="42">
        <f t="shared" si="10"/>
        <v>30</v>
      </c>
      <c r="AT10" s="43" t="s">
        <v>37</v>
      </c>
    </row>
    <row r="11" spans="1:46" s="43" customFormat="1" ht="15.75">
      <c r="A11" s="1" t="s">
        <v>45</v>
      </c>
      <c r="B11" s="29"/>
      <c r="C11" s="30"/>
      <c r="D11" s="31"/>
      <c r="E11" s="32">
        <f t="shared" si="0"/>
        <v>17</v>
      </c>
      <c r="F11" s="33">
        <f t="shared" si="11"/>
        <v>104</v>
      </c>
      <c r="G11" s="34">
        <f t="shared" si="12"/>
        <v>5</v>
      </c>
      <c r="H11" s="35">
        <f t="shared" si="13"/>
        <v>1</v>
      </c>
      <c r="I11" s="36">
        <f t="shared" si="14"/>
        <v>279.23</v>
      </c>
      <c r="J11" s="37">
        <v>27.83</v>
      </c>
      <c r="K11" s="38">
        <v>0</v>
      </c>
      <c r="L11" s="39">
        <v>0</v>
      </c>
      <c r="M11" s="39">
        <v>0</v>
      </c>
      <c r="N11" s="40">
        <f t="shared" si="1"/>
        <v>27.83</v>
      </c>
      <c r="O11" s="35">
        <f t="shared" si="2"/>
        <v>24</v>
      </c>
      <c r="P11" s="37">
        <v>42.36</v>
      </c>
      <c r="Q11" s="38">
        <v>0</v>
      </c>
      <c r="R11" s="39">
        <v>0</v>
      </c>
      <c r="S11" s="39">
        <v>0</v>
      </c>
      <c r="T11" s="41">
        <f t="shared" si="3"/>
        <v>42.36</v>
      </c>
      <c r="U11" s="42">
        <f t="shared" si="4"/>
        <v>9</v>
      </c>
      <c r="V11" s="37">
        <v>44.41</v>
      </c>
      <c r="W11" s="38">
        <v>0</v>
      </c>
      <c r="X11" s="39">
        <v>0</v>
      </c>
      <c r="Y11" s="39">
        <v>0</v>
      </c>
      <c r="Z11" s="41">
        <f t="shared" si="15"/>
        <v>44.41</v>
      </c>
      <c r="AA11" s="42">
        <f t="shared" si="5"/>
        <v>15</v>
      </c>
      <c r="AB11" s="37">
        <v>43.12</v>
      </c>
      <c r="AC11" s="84">
        <v>0</v>
      </c>
      <c r="AD11" s="39">
        <v>0</v>
      </c>
      <c r="AE11" s="39">
        <v>0</v>
      </c>
      <c r="AF11" s="41">
        <f t="shared" si="6"/>
        <v>43.12</v>
      </c>
      <c r="AG11" s="42">
        <f t="shared" si="7"/>
        <v>15</v>
      </c>
      <c r="AH11" s="37">
        <v>60.79</v>
      </c>
      <c r="AI11" s="38">
        <v>0</v>
      </c>
      <c r="AJ11" s="39">
        <v>1</v>
      </c>
      <c r="AK11" s="39">
        <v>0</v>
      </c>
      <c r="AL11" s="41">
        <f t="shared" si="8"/>
        <v>70.78999999999999</v>
      </c>
      <c r="AM11" s="42">
        <f t="shared" si="9"/>
        <v>29</v>
      </c>
      <c r="AN11" s="37">
        <v>45.72</v>
      </c>
      <c r="AO11" s="38">
        <v>1</v>
      </c>
      <c r="AP11" s="39">
        <v>0</v>
      </c>
      <c r="AQ11" s="39">
        <v>0</v>
      </c>
      <c r="AR11" s="41">
        <f t="shared" si="16"/>
        <v>50.72</v>
      </c>
      <c r="AS11" s="42">
        <f t="shared" si="10"/>
        <v>12</v>
      </c>
      <c r="AT11" s="43" t="s">
        <v>46</v>
      </c>
    </row>
    <row r="12" spans="1:46" s="43" customFormat="1" ht="15.75">
      <c r="A12" s="1" t="s">
        <v>47</v>
      </c>
      <c r="B12" s="29"/>
      <c r="C12" s="30"/>
      <c r="D12" s="31"/>
      <c r="E12" s="32">
        <f t="shared" si="0"/>
        <v>10</v>
      </c>
      <c r="F12" s="33">
        <f t="shared" si="11"/>
        <v>66</v>
      </c>
      <c r="G12" s="34">
        <f t="shared" si="12"/>
        <v>5</v>
      </c>
      <c r="H12" s="35">
        <f t="shared" si="13"/>
        <v>1</v>
      </c>
      <c r="I12" s="36">
        <f t="shared" si="14"/>
        <v>243.01</v>
      </c>
      <c r="J12" s="37">
        <v>18.02</v>
      </c>
      <c r="K12" s="38">
        <v>0</v>
      </c>
      <c r="L12" s="39">
        <v>0</v>
      </c>
      <c r="M12" s="39">
        <v>0</v>
      </c>
      <c r="N12" s="40">
        <f t="shared" si="1"/>
        <v>18.02</v>
      </c>
      <c r="O12" s="35">
        <f t="shared" si="2"/>
        <v>9</v>
      </c>
      <c r="P12" s="37">
        <v>47.06</v>
      </c>
      <c r="Q12" s="38">
        <v>0</v>
      </c>
      <c r="R12" s="39">
        <v>1</v>
      </c>
      <c r="S12" s="39">
        <v>0</v>
      </c>
      <c r="T12" s="41">
        <f t="shared" si="3"/>
        <v>57.06</v>
      </c>
      <c r="U12" s="42">
        <f t="shared" si="4"/>
        <v>19</v>
      </c>
      <c r="V12" s="37">
        <v>35.74</v>
      </c>
      <c r="W12" s="38">
        <v>0</v>
      </c>
      <c r="X12" s="39">
        <v>0</v>
      </c>
      <c r="Y12" s="39">
        <v>0</v>
      </c>
      <c r="Z12" s="41">
        <f t="shared" si="15"/>
        <v>35.74</v>
      </c>
      <c r="AA12" s="42">
        <f t="shared" si="5"/>
        <v>6</v>
      </c>
      <c r="AB12" s="37">
        <v>37.79</v>
      </c>
      <c r="AC12" s="38">
        <v>0</v>
      </c>
      <c r="AD12" s="39">
        <v>0</v>
      </c>
      <c r="AE12" s="39">
        <v>0</v>
      </c>
      <c r="AF12" s="41">
        <f t="shared" si="6"/>
        <v>37.79</v>
      </c>
      <c r="AG12" s="42">
        <f t="shared" si="7"/>
        <v>9</v>
      </c>
      <c r="AH12" s="37">
        <v>38.19</v>
      </c>
      <c r="AI12" s="84">
        <v>1</v>
      </c>
      <c r="AJ12" s="39">
        <v>0</v>
      </c>
      <c r="AK12" s="39">
        <v>0</v>
      </c>
      <c r="AL12" s="41">
        <f t="shared" si="8"/>
        <v>43.19</v>
      </c>
      <c r="AM12" s="42">
        <f t="shared" si="9"/>
        <v>10</v>
      </c>
      <c r="AN12" s="37">
        <v>51.21</v>
      </c>
      <c r="AO12" s="38">
        <v>0</v>
      </c>
      <c r="AP12" s="39">
        <v>0</v>
      </c>
      <c r="AQ12" s="39">
        <v>0</v>
      </c>
      <c r="AR12" s="41">
        <f t="shared" si="16"/>
        <v>51.21</v>
      </c>
      <c r="AS12" s="42">
        <f t="shared" si="10"/>
        <v>13</v>
      </c>
      <c r="AT12" s="43" t="s">
        <v>48</v>
      </c>
    </row>
    <row r="13" spans="1:46" s="43" customFormat="1" ht="15.75">
      <c r="A13" s="1" t="s">
        <v>49</v>
      </c>
      <c r="B13" s="29"/>
      <c r="C13" s="30"/>
      <c r="D13" s="31"/>
      <c r="E13" s="32">
        <f t="shared" si="0"/>
        <v>1</v>
      </c>
      <c r="F13" s="33">
        <f t="shared" si="11"/>
        <v>6</v>
      </c>
      <c r="G13" s="34">
        <f t="shared" si="12"/>
        <v>6</v>
      </c>
      <c r="H13" s="35">
        <f t="shared" si="13"/>
        <v>0</v>
      </c>
      <c r="I13" s="36">
        <f t="shared" si="14"/>
        <v>145.32</v>
      </c>
      <c r="J13" s="37">
        <v>12.88</v>
      </c>
      <c r="K13" s="38">
        <v>0</v>
      </c>
      <c r="L13" s="39">
        <v>0</v>
      </c>
      <c r="M13" s="39">
        <v>0</v>
      </c>
      <c r="N13" s="40">
        <f t="shared" si="1"/>
        <v>12.88</v>
      </c>
      <c r="O13" s="35">
        <f t="shared" si="2"/>
        <v>1</v>
      </c>
      <c r="P13" s="37">
        <v>24.58</v>
      </c>
      <c r="Q13" s="38">
        <v>0</v>
      </c>
      <c r="R13" s="39">
        <v>0</v>
      </c>
      <c r="S13" s="39">
        <v>0</v>
      </c>
      <c r="T13" s="41">
        <f t="shared" si="3"/>
        <v>24.58</v>
      </c>
      <c r="U13" s="42">
        <f t="shared" si="4"/>
        <v>1</v>
      </c>
      <c r="V13" s="37">
        <v>24.81</v>
      </c>
      <c r="W13" s="38">
        <v>0</v>
      </c>
      <c r="X13" s="39">
        <v>0</v>
      </c>
      <c r="Y13" s="39">
        <v>0</v>
      </c>
      <c r="Z13" s="41">
        <f t="shared" si="15"/>
        <v>24.81</v>
      </c>
      <c r="AA13" s="42">
        <f t="shared" si="5"/>
        <v>1</v>
      </c>
      <c r="AB13" s="37">
        <v>25.48</v>
      </c>
      <c r="AC13" s="84">
        <v>0</v>
      </c>
      <c r="AD13" s="39">
        <v>0</v>
      </c>
      <c r="AE13" s="39">
        <v>0</v>
      </c>
      <c r="AF13" s="41">
        <f t="shared" si="6"/>
        <v>25.48</v>
      </c>
      <c r="AG13" s="42">
        <f t="shared" si="7"/>
        <v>1</v>
      </c>
      <c r="AH13" s="37">
        <v>27.12</v>
      </c>
      <c r="AI13" s="38">
        <v>0</v>
      </c>
      <c r="AJ13" s="39">
        <v>0</v>
      </c>
      <c r="AK13" s="39">
        <v>0</v>
      </c>
      <c r="AL13" s="41">
        <f t="shared" si="8"/>
        <v>27.12</v>
      </c>
      <c r="AM13" s="42">
        <f t="shared" si="9"/>
        <v>1</v>
      </c>
      <c r="AN13" s="37">
        <v>30.45</v>
      </c>
      <c r="AO13" s="38">
        <v>0</v>
      </c>
      <c r="AP13" s="39">
        <v>0</v>
      </c>
      <c r="AQ13" s="39">
        <v>0</v>
      </c>
      <c r="AR13" s="41">
        <f t="shared" si="16"/>
        <v>30.45</v>
      </c>
      <c r="AS13" s="42">
        <f t="shared" si="10"/>
        <v>1</v>
      </c>
      <c r="AT13" s="43" t="s">
        <v>50</v>
      </c>
    </row>
    <row r="14" spans="1:46" s="43" customFormat="1" ht="15.75">
      <c r="A14" s="44" t="s">
        <v>51</v>
      </c>
      <c r="B14" s="29"/>
      <c r="C14" s="30"/>
      <c r="D14" s="31"/>
      <c r="E14" s="32">
        <f t="shared" si="0"/>
        <v>11</v>
      </c>
      <c r="F14" s="33">
        <f t="shared" si="11"/>
        <v>70</v>
      </c>
      <c r="G14" s="34">
        <f t="shared" si="12"/>
        <v>5</v>
      </c>
      <c r="H14" s="35">
        <f t="shared" si="13"/>
        <v>1</v>
      </c>
      <c r="I14" s="36">
        <f t="shared" si="14"/>
        <v>250.25000000000003</v>
      </c>
      <c r="J14" s="37">
        <v>20.52</v>
      </c>
      <c r="K14" s="38">
        <v>0</v>
      </c>
      <c r="L14" s="39">
        <v>0</v>
      </c>
      <c r="M14" s="39">
        <v>0</v>
      </c>
      <c r="N14" s="40">
        <f t="shared" si="1"/>
        <v>20.52</v>
      </c>
      <c r="O14" s="35">
        <f t="shared" si="2"/>
        <v>13</v>
      </c>
      <c r="P14" s="37">
        <v>63.22</v>
      </c>
      <c r="Q14" s="84">
        <v>0</v>
      </c>
      <c r="R14" s="39">
        <v>1</v>
      </c>
      <c r="S14" s="39">
        <v>0</v>
      </c>
      <c r="T14" s="41">
        <f t="shared" si="3"/>
        <v>73.22</v>
      </c>
      <c r="U14" s="42">
        <f t="shared" si="4"/>
        <v>27</v>
      </c>
      <c r="V14" s="37">
        <v>40.1</v>
      </c>
      <c r="W14" s="38">
        <v>0</v>
      </c>
      <c r="X14" s="39">
        <v>0</v>
      </c>
      <c r="Y14" s="39">
        <v>0</v>
      </c>
      <c r="Z14" s="41">
        <f t="shared" si="15"/>
        <v>40.1</v>
      </c>
      <c r="AA14" s="42">
        <f t="shared" si="5"/>
        <v>10</v>
      </c>
      <c r="AB14" s="37">
        <v>33.64</v>
      </c>
      <c r="AC14" s="38">
        <v>0</v>
      </c>
      <c r="AD14" s="39">
        <v>0</v>
      </c>
      <c r="AE14" s="39">
        <v>0</v>
      </c>
      <c r="AF14" s="41">
        <f t="shared" si="6"/>
        <v>33.64</v>
      </c>
      <c r="AG14" s="42">
        <f t="shared" si="7"/>
        <v>5</v>
      </c>
      <c r="AH14" s="37">
        <v>35.9</v>
      </c>
      <c r="AI14" s="38">
        <v>1</v>
      </c>
      <c r="AJ14" s="39">
        <v>0</v>
      </c>
      <c r="AK14" s="39">
        <v>0</v>
      </c>
      <c r="AL14" s="41">
        <f t="shared" si="8"/>
        <v>40.9</v>
      </c>
      <c r="AM14" s="42">
        <f t="shared" si="9"/>
        <v>8</v>
      </c>
      <c r="AN14" s="37">
        <v>41.87</v>
      </c>
      <c r="AO14" s="38">
        <v>0</v>
      </c>
      <c r="AP14" s="39">
        <v>0</v>
      </c>
      <c r="AQ14" s="39">
        <v>0</v>
      </c>
      <c r="AR14" s="41">
        <f t="shared" si="16"/>
        <v>41.87</v>
      </c>
      <c r="AS14" s="42">
        <f t="shared" si="10"/>
        <v>7</v>
      </c>
      <c r="AT14" s="43" t="s">
        <v>52</v>
      </c>
    </row>
    <row r="15" spans="1:46" s="43" customFormat="1" ht="15.75">
      <c r="A15" s="1" t="s">
        <v>53</v>
      </c>
      <c r="B15" s="29"/>
      <c r="C15" s="30"/>
      <c r="D15" s="31"/>
      <c r="E15" s="32">
        <f t="shared" si="0"/>
        <v>29</v>
      </c>
      <c r="F15" s="33">
        <f t="shared" si="11"/>
        <v>167</v>
      </c>
      <c r="G15" s="34">
        <f t="shared" si="12"/>
        <v>2</v>
      </c>
      <c r="H15" s="35">
        <f t="shared" si="13"/>
        <v>7</v>
      </c>
      <c r="I15" s="36">
        <f t="shared" si="14"/>
        <v>393.26000000000005</v>
      </c>
      <c r="J15" s="37">
        <v>34.03</v>
      </c>
      <c r="K15" s="38">
        <v>0</v>
      </c>
      <c r="L15" s="39">
        <v>0</v>
      </c>
      <c r="M15" s="39">
        <v>0</v>
      </c>
      <c r="N15" s="40">
        <f t="shared" si="1"/>
        <v>34.03</v>
      </c>
      <c r="O15" s="35">
        <f t="shared" si="2"/>
        <v>32</v>
      </c>
      <c r="P15" s="37">
        <v>69.22</v>
      </c>
      <c r="Q15" s="38">
        <v>3</v>
      </c>
      <c r="R15" s="39">
        <v>0</v>
      </c>
      <c r="S15" s="39">
        <v>0</v>
      </c>
      <c r="T15" s="41">
        <f t="shared" si="3"/>
        <v>84.22</v>
      </c>
      <c r="U15" s="42">
        <f t="shared" si="4"/>
        <v>30</v>
      </c>
      <c r="V15" s="37">
        <v>50.03</v>
      </c>
      <c r="W15" s="38">
        <v>1</v>
      </c>
      <c r="X15" s="39">
        <v>0</v>
      </c>
      <c r="Y15" s="39">
        <v>0</v>
      </c>
      <c r="Z15" s="41">
        <f t="shared" si="15"/>
        <v>55.03</v>
      </c>
      <c r="AA15" s="42">
        <f t="shared" si="5"/>
        <v>23</v>
      </c>
      <c r="AB15" s="37">
        <v>53.9</v>
      </c>
      <c r="AC15" s="38">
        <v>1</v>
      </c>
      <c r="AD15" s="39">
        <v>0</v>
      </c>
      <c r="AE15" s="39">
        <v>0</v>
      </c>
      <c r="AF15" s="41">
        <f t="shared" si="6"/>
        <v>58.9</v>
      </c>
      <c r="AG15" s="42">
        <f t="shared" si="7"/>
        <v>30</v>
      </c>
      <c r="AH15" s="37">
        <v>76.4</v>
      </c>
      <c r="AI15" s="38">
        <v>2</v>
      </c>
      <c r="AJ15" s="39">
        <v>1</v>
      </c>
      <c r="AK15" s="39">
        <v>0</v>
      </c>
      <c r="AL15" s="41">
        <f t="shared" si="8"/>
        <v>96.4</v>
      </c>
      <c r="AM15" s="42">
        <f t="shared" si="9"/>
        <v>33</v>
      </c>
      <c r="AN15" s="37">
        <v>64.68</v>
      </c>
      <c r="AO15" s="38">
        <v>0</v>
      </c>
      <c r="AP15" s="39">
        <v>0</v>
      </c>
      <c r="AQ15" s="39">
        <v>0</v>
      </c>
      <c r="AR15" s="41">
        <f t="shared" si="16"/>
        <v>64.68</v>
      </c>
      <c r="AS15" s="42">
        <f t="shared" si="10"/>
        <v>19</v>
      </c>
      <c r="AT15" s="43" t="s">
        <v>54</v>
      </c>
    </row>
    <row r="16" spans="1:46" s="43" customFormat="1" ht="15.75">
      <c r="A16" s="1" t="s">
        <v>55</v>
      </c>
      <c r="B16" s="29"/>
      <c r="C16" s="30"/>
      <c r="D16" s="31"/>
      <c r="E16" s="32">
        <f t="shared" si="0"/>
        <v>41</v>
      </c>
      <c r="F16" s="33">
        <f t="shared" si="11"/>
        <v>243</v>
      </c>
      <c r="G16" s="34">
        <f t="shared" si="12"/>
        <v>3</v>
      </c>
      <c r="H16" s="35">
        <f t="shared" si="13"/>
        <v>5</v>
      </c>
      <c r="I16" s="36">
        <f t="shared" si="14"/>
        <v>1030.24</v>
      </c>
      <c r="J16" s="37">
        <v>55.07</v>
      </c>
      <c r="K16" s="38">
        <v>0</v>
      </c>
      <c r="L16" s="39">
        <v>0</v>
      </c>
      <c r="M16" s="39">
        <v>0</v>
      </c>
      <c r="N16" s="40">
        <f t="shared" si="1"/>
        <v>55.07</v>
      </c>
      <c r="O16" s="35">
        <f t="shared" si="2"/>
        <v>39</v>
      </c>
      <c r="P16" s="37">
        <v>197.46</v>
      </c>
      <c r="Q16" s="38">
        <v>2</v>
      </c>
      <c r="R16" s="39">
        <v>0</v>
      </c>
      <c r="S16" s="39">
        <v>0</v>
      </c>
      <c r="T16" s="41">
        <f t="shared" si="3"/>
        <v>207.46</v>
      </c>
      <c r="U16" s="42">
        <f t="shared" si="4"/>
        <v>41</v>
      </c>
      <c r="V16" s="37">
        <v>205.54</v>
      </c>
      <c r="W16" s="38">
        <v>2</v>
      </c>
      <c r="X16" s="39">
        <v>0</v>
      </c>
      <c r="Y16" s="39">
        <v>0</v>
      </c>
      <c r="Z16" s="41">
        <f t="shared" si="15"/>
        <v>215.54</v>
      </c>
      <c r="AA16" s="42">
        <f t="shared" si="5"/>
        <v>41</v>
      </c>
      <c r="AB16" s="37">
        <v>191.27</v>
      </c>
      <c r="AC16" s="38">
        <v>0</v>
      </c>
      <c r="AD16" s="39">
        <v>0</v>
      </c>
      <c r="AE16" s="39">
        <v>0</v>
      </c>
      <c r="AF16" s="41">
        <f t="shared" si="6"/>
        <v>191.27</v>
      </c>
      <c r="AG16" s="42">
        <f t="shared" si="7"/>
        <v>41</v>
      </c>
      <c r="AH16" s="37">
        <v>156.65</v>
      </c>
      <c r="AI16" s="38">
        <v>0</v>
      </c>
      <c r="AJ16" s="39">
        <v>0</v>
      </c>
      <c r="AK16" s="39">
        <v>0</v>
      </c>
      <c r="AL16" s="41">
        <f t="shared" si="8"/>
        <v>156.65</v>
      </c>
      <c r="AM16" s="42">
        <f t="shared" si="9"/>
        <v>40</v>
      </c>
      <c r="AN16" s="37">
        <v>199.25</v>
      </c>
      <c r="AO16" s="38">
        <v>1</v>
      </c>
      <c r="AP16" s="39">
        <v>0</v>
      </c>
      <c r="AQ16" s="39">
        <v>0</v>
      </c>
      <c r="AR16" s="41">
        <f t="shared" si="16"/>
        <v>204.25</v>
      </c>
      <c r="AS16" s="42">
        <f t="shared" si="10"/>
        <v>41</v>
      </c>
      <c r="AT16" s="43" t="s">
        <v>56</v>
      </c>
    </row>
    <row r="17" spans="1:46" s="43" customFormat="1" ht="15.75">
      <c r="A17" s="1" t="s">
        <v>57</v>
      </c>
      <c r="B17" s="29"/>
      <c r="C17" s="30"/>
      <c r="D17" s="31"/>
      <c r="E17" s="32">
        <f t="shared" si="0"/>
        <v>14</v>
      </c>
      <c r="F17" s="33">
        <f t="shared" si="11"/>
        <v>100</v>
      </c>
      <c r="G17" s="34">
        <f t="shared" si="12"/>
        <v>5</v>
      </c>
      <c r="H17" s="35">
        <f t="shared" si="13"/>
        <v>4</v>
      </c>
      <c r="I17" s="36">
        <f t="shared" si="14"/>
        <v>270.25</v>
      </c>
      <c r="J17" s="37">
        <v>31.74</v>
      </c>
      <c r="K17" s="84">
        <v>0</v>
      </c>
      <c r="L17" s="39">
        <v>0</v>
      </c>
      <c r="M17" s="39">
        <v>0</v>
      </c>
      <c r="N17" s="40">
        <f t="shared" si="1"/>
        <v>31.74</v>
      </c>
      <c r="O17" s="35">
        <f t="shared" si="2"/>
        <v>31</v>
      </c>
      <c r="P17" s="37">
        <v>43.09</v>
      </c>
      <c r="Q17" s="38">
        <v>0</v>
      </c>
      <c r="R17" s="39">
        <v>0</v>
      </c>
      <c r="S17" s="39">
        <v>0</v>
      </c>
      <c r="T17" s="41">
        <f t="shared" si="3"/>
        <v>43.09</v>
      </c>
      <c r="U17" s="42">
        <f t="shared" si="4"/>
        <v>10</v>
      </c>
      <c r="V17" s="37">
        <v>41.09</v>
      </c>
      <c r="W17" s="38">
        <v>0</v>
      </c>
      <c r="X17" s="39">
        <v>0</v>
      </c>
      <c r="Y17" s="39">
        <v>0</v>
      </c>
      <c r="Z17" s="41">
        <f t="shared" si="15"/>
        <v>41.09</v>
      </c>
      <c r="AA17" s="42">
        <f t="shared" si="5"/>
        <v>12</v>
      </c>
      <c r="AB17" s="37">
        <v>38.36</v>
      </c>
      <c r="AC17" s="38">
        <v>0</v>
      </c>
      <c r="AD17" s="39">
        <v>0</v>
      </c>
      <c r="AE17" s="39">
        <v>0</v>
      </c>
      <c r="AF17" s="41">
        <f t="shared" si="6"/>
        <v>38.36</v>
      </c>
      <c r="AG17" s="42">
        <f t="shared" si="7"/>
        <v>11</v>
      </c>
      <c r="AH17" s="37">
        <v>50.61</v>
      </c>
      <c r="AI17" s="38">
        <v>4</v>
      </c>
      <c r="AJ17" s="39">
        <v>0</v>
      </c>
      <c r="AK17" s="39">
        <v>0</v>
      </c>
      <c r="AL17" s="41">
        <f t="shared" si="8"/>
        <v>70.61</v>
      </c>
      <c r="AM17" s="42">
        <f t="shared" si="9"/>
        <v>28</v>
      </c>
      <c r="AN17" s="37">
        <v>45.36</v>
      </c>
      <c r="AO17" s="38">
        <v>0</v>
      </c>
      <c r="AP17" s="39">
        <v>0</v>
      </c>
      <c r="AQ17" s="39">
        <v>0</v>
      </c>
      <c r="AR17" s="41">
        <f t="shared" si="16"/>
        <v>45.36</v>
      </c>
      <c r="AS17" s="42">
        <f t="shared" si="10"/>
        <v>8</v>
      </c>
      <c r="AT17" s="43" t="s">
        <v>48</v>
      </c>
    </row>
    <row r="18" spans="1:46" s="43" customFormat="1" ht="15.75">
      <c r="A18" s="1" t="s">
        <v>58</v>
      </c>
      <c r="B18" s="29"/>
      <c r="C18" s="30"/>
      <c r="D18" s="31"/>
      <c r="E18" s="32">
        <f t="shared" si="0"/>
        <v>2</v>
      </c>
      <c r="F18" s="33">
        <f t="shared" si="11"/>
        <v>16</v>
      </c>
      <c r="G18" s="34">
        <f t="shared" si="12"/>
        <v>6</v>
      </c>
      <c r="H18" s="35">
        <f t="shared" si="13"/>
        <v>0</v>
      </c>
      <c r="I18" s="36">
        <f t="shared" si="14"/>
        <v>173.18</v>
      </c>
      <c r="J18" s="37">
        <v>14.6</v>
      </c>
      <c r="K18" s="38">
        <v>0</v>
      </c>
      <c r="L18" s="39">
        <v>0</v>
      </c>
      <c r="M18" s="39">
        <v>0</v>
      </c>
      <c r="N18" s="40">
        <f t="shared" si="1"/>
        <v>14.6</v>
      </c>
      <c r="O18" s="35">
        <f t="shared" si="2"/>
        <v>3</v>
      </c>
      <c r="P18" s="37">
        <v>35.11</v>
      </c>
      <c r="Q18" s="38">
        <v>0</v>
      </c>
      <c r="R18" s="39">
        <v>0</v>
      </c>
      <c r="S18" s="85">
        <v>1</v>
      </c>
      <c r="T18" s="41">
        <f>IF((OR(P18="",P18="DNF",P18="DQ",P18="DNC")),"",(P18+(5*Q18)+(R18*10)-(S18*5)))</f>
        <v>30.11</v>
      </c>
      <c r="U18" s="42">
        <f t="shared" si="4"/>
        <v>2</v>
      </c>
      <c r="V18" s="37">
        <v>31.08</v>
      </c>
      <c r="W18" s="38">
        <v>0</v>
      </c>
      <c r="X18" s="39">
        <v>0</v>
      </c>
      <c r="Y18" s="39">
        <v>0</v>
      </c>
      <c r="Z18" s="41">
        <f t="shared" si="15"/>
        <v>31.08</v>
      </c>
      <c r="AA18" s="42">
        <f t="shared" si="5"/>
        <v>3</v>
      </c>
      <c r="AB18" s="37">
        <v>31.26</v>
      </c>
      <c r="AC18" s="38">
        <v>0</v>
      </c>
      <c r="AD18" s="39">
        <v>0</v>
      </c>
      <c r="AE18" s="39">
        <v>0</v>
      </c>
      <c r="AF18" s="41">
        <f t="shared" si="6"/>
        <v>31.26</v>
      </c>
      <c r="AG18" s="42">
        <f t="shared" si="7"/>
        <v>3</v>
      </c>
      <c r="AH18" s="37">
        <v>29.39</v>
      </c>
      <c r="AI18" s="38">
        <v>0</v>
      </c>
      <c r="AJ18" s="39">
        <v>0</v>
      </c>
      <c r="AK18" s="39">
        <v>0</v>
      </c>
      <c r="AL18" s="41">
        <f t="shared" si="8"/>
        <v>29.39</v>
      </c>
      <c r="AM18" s="42">
        <f t="shared" si="9"/>
        <v>2</v>
      </c>
      <c r="AN18" s="37">
        <v>36.74</v>
      </c>
      <c r="AO18" s="38">
        <v>0</v>
      </c>
      <c r="AP18" s="39">
        <v>0</v>
      </c>
      <c r="AQ18" s="39">
        <v>0</v>
      </c>
      <c r="AR18" s="41">
        <f t="shared" si="16"/>
        <v>36.74</v>
      </c>
      <c r="AS18" s="42">
        <f t="shared" si="10"/>
        <v>3</v>
      </c>
      <c r="AT18" s="43" t="s">
        <v>35</v>
      </c>
    </row>
    <row r="19" spans="1:46" s="43" customFormat="1" ht="15.75">
      <c r="A19" s="1" t="s">
        <v>59</v>
      </c>
      <c r="B19" s="29"/>
      <c r="C19" s="30"/>
      <c r="D19" s="31"/>
      <c r="E19" s="32">
        <f t="shared" si="0"/>
        <v>28</v>
      </c>
      <c r="F19" s="33">
        <f t="shared" si="11"/>
        <v>154</v>
      </c>
      <c r="G19" s="34">
        <f t="shared" si="12"/>
        <v>4</v>
      </c>
      <c r="H19" s="35">
        <f t="shared" si="13"/>
        <v>4</v>
      </c>
      <c r="I19" s="36">
        <f t="shared" si="14"/>
        <v>381.64</v>
      </c>
      <c r="J19" s="37">
        <v>28.05</v>
      </c>
      <c r="K19" s="38">
        <v>0</v>
      </c>
      <c r="L19" s="39">
        <v>0</v>
      </c>
      <c r="M19" s="39">
        <v>0</v>
      </c>
      <c r="N19" s="40">
        <f t="shared" si="1"/>
        <v>28.05</v>
      </c>
      <c r="O19" s="35">
        <f t="shared" si="2"/>
        <v>25</v>
      </c>
      <c r="P19" s="37">
        <v>71.49</v>
      </c>
      <c r="Q19" s="38">
        <v>2</v>
      </c>
      <c r="R19" s="39">
        <v>1</v>
      </c>
      <c r="S19" s="39">
        <v>0</v>
      </c>
      <c r="T19" s="41">
        <f t="shared" si="3"/>
        <v>91.49</v>
      </c>
      <c r="U19" s="42">
        <f t="shared" si="4"/>
        <v>33</v>
      </c>
      <c r="V19" s="37">
        <v>74.92</v>
      </c>
      <c r="W19" s="38">
        <v>2</v>
      </c>
      <c r="X19" s="39">
        <v>0</v>
      </c>
      <c r="Y19" s="39">
        <v>0</v>
      </c>
      <c r="Z19" s="41">
        <f t="shared" si="15"/>
        <v>84.92</v>
      </c>
      <c r="AA19" s="42">
        <f t="shared" si="5"/>
        <v>34</v>
      </c>
      <c r="AB19" s="37">
        <v>53.42</v>
      </c>
      <c r="AC19" s="84">
        <v>0</v>
      </c>
      <c r="AD19" s="39">
        <v>0</v>
      </c>
      <c r="AE19" s="39">
        <v>0</v>
      </c>
      <c r="AF19" s="41">
        <f t="shared" si="6"/>
        <v>53.42</v>
      </c>
      <c r="AG19" s="42">
        <f t="shared" si="7"/>
        <v>26</v>
      </c>
      <c r="AH19" s="37">
        <v>61.06</v>
      </c>
      <c r="AI19" s="38">
        <v>0</v>
      </c>
      <c r="AJ19" s="39">
        <v>0</v>
      </c>
      <c r="AK19" s="39">
        <v>0</v>
      </c>
      <c r="AL19" s="41">
        <f t="shared" si="8"/>
        <v>61.06</v>
      </c>
      <c r="AM19" s="42">
        <f t="shared" si="9"/>
        <v>19</v>
      </c>
      <c r="AN19" s="37">
        <v>62.7</v>
      </c>
      <c r="AO19" s="38">
        <v>0</v>
      </c>
      <c r="AP19" s="39">
        <v>0</v>
      </c>
      <c r="AQ19" s="39">
        <v>0</v>
      </c>
      <c r="AR19" s="41">
        <f t="shared" si="16"/>
        <v>62.7</v>
      </c>
      <c r="AS19" s="42">
        <f t="shared" si="10"/>
        <v>17</v>
      </c>
      <c r="AT19" s="43" t="s">
        <v>60</v>
      </c>
    </row>
    <row r="20" spans="1:46" s="43" customFormat="1" ht="15.75">
      <c r="A20" s="1" t="s">
        <v>61</v>
      </c>
      <c r="B20" s="29"/>
      <c r="C20" s="30"/>
      <c r="D20" s="31"/>
      <c r="E20" s="32">
        <f t="shared" si="0"/>
        <v>22</v>
      </c>
      <c r="F20" s="33">
        <f t="shared" si="11"/>
        <v>130</v>
      </c>
      <c r="G20" s="34">
        <f t="shared" si="12"/>
        <v>3</v>
      </c>
      <c r="H20" s="35">
        <f t="shared" si="13"/>
        <v>4</v>
      </c>
      <c r="I20" s="36">
        <f t="shared" si="14"/>
        <v>314.12</v>
      </c>
      <c r="J20" s="37">
        <v>25.03</v>
      </c>
      <c r="K20" s="38">
        <v>1</v>
      </c>
      <c r="L20" s="39">
        <v>0</v>
      </c>
      <c r="M20" s="39">
        <v>0</v>
      </c>
      <c r="N20" s="40">
        <f t="shared" si="1"/>
        <v>30.03</v>
      </c>
      <c r="O20" s="35">
        <f t="shared" si="2"/>
        <v>30</v>
      </c>
      <c r="P20" s="37">
        <v>45.65</v>
      </c>
      <c r="Q20" s="38">
        <v>0</v>
      </c>
      <c r="R20" s="39">
        <v>0</v>
      </c>
      <c r="S20" s="39">
        <v>0</v>
      </c>
      <c r="T20" s="41">
        <f t="shared" si="3"/>
        <v>45.65</v>
      </c>
      <c r="U20" s="42">
        <f t="shared" si="4"/>
        <v>12</v>
      </c>
      <c r="V20" s="37">
        <v>58.78</v>
      </c>
      <c r="W20" s="38">
        <v>0</v>
      </c>
      <c r="X20" s="39">
        <v>0</v>
      </c>
      <c r="Y20" s="39">
        <v>0</v>
      </c>
      <c r="Z20" s="41">
        <f t="shared" si="15"/>
        <v>58.78</v>
      </c>
      <c r="AA20" s="42">
        <f t="shared" si="5"/>
        <v>24</v>
      </c>
      <c r="AB20" s="37">
        <v>39.23</v>
      </c>
      <c r="AC20" s="38">
        <v>0</v>
      </c>
      <c r="AD20" s="39">
        <v>0</v>
      </c>
      <c r="AE20" s="39">
        <v>0</v>
      </c>
      <c r="AF20" s="41">
        <f t="shared" si="6"/>
        <v>39.23</v>
      </c>
      <c r="AG20" s="42">
        <f t="shared" si="7"/>
        <v>12</v>
      </c>
      <c r="AH20" s="37">
        <v>47.59</v>
      </c>
      <c r="AI20" s="38">
        <v>2</v>
      </c>
      <c r="AJ20" s="39">
        <v>1</v>
      </c>
      <c r="AK20" s="39">
        <v>0</v>
      </c>
      <c r="AL20" s="41">
        <f t="shared" si="8"/>
        <v>67.59</v>
      </c>
      <c r="AM20" s="42">
        <f t="shared" si="9"/>
        <v>26</v>
      </c>
      <c r="AN20" s="37">
        <v>57.84</v>
      </c>
      <c r="AO20" s="38">
        <v>1</v>
      </c>
      <c r="AP20" s="39">
        <v>1</v>
      </c>
      <c r="AQ20" s="39">
        <v>0</v>
      </c>
      <c r="AR20" s="41">
        <f t="shared" si="16"/>
        <v>72.84</v>
      </c>
      <c r="AS20" s="42">
        <f t="shared" si="10"/>
        <v>26</v>
      </c>
      <c r="AT20" s="43" t="s">
        <v>46</v>
      </c>
    </row>
    <row r="21" spans="1:46" s="43" customFormat="1" ht="15.75">
      <c r="A21" s="1" t="s">
        <v>62</v>
      </c>
      <c r="B21" s="29"/>
      <c r="C21" s="30"/>
      <c r="D21" s="31"/>
      <c r="E21" s="32">
        <f t="shared" si="0"/>
        <v>11</v>
      </c>
      <c r="F21" s="33">
        <f t="shared" si="11"/>
        <v>70</v>
      </c>
      <c r="G21" s="34">
        <f t="shared" si="12"/>
        <v>4</v>
      </c>
      <c r="H21" s="35">
        <f t="shared" si="13"/>
        <v>3</v>
      </c>
      <c r="I21" s="36">
        <f t="shared" si="14"/>
        <v>256.37</v>
      </c>
      <c r="J21" s="37">
        <v>22.17</v>
      </c>
      <c r="K21" s="38">
        <v>0</v>
      </c>
      <c r="L21" s="39">
        <v>0</v>
      </c>
      <c r="M21" s="39">
        <v>0</v>
      </c>
      <c r="N21" s="40">
        <f t="shared" si="1"/>
        <v>22.17</v>
      </c>
      <c r="O21" s="35">
        <f t="shared" si="2"/>
        <v>15</v>
      </c>
      <c r="P21" s="37">
        <v>41.26</v>
      </c>
      <c r="Q21" s="38">
        <v>0</v>
      </c>
      <c r="R21" s="39">
        <v>0</v>
      </c>
      <c r="S21" s="39">
        <v>0</v>
      </c>
      <c r="T21" s="41">
        <f t="shared" si="3"/>
        <v>41.26</v>
      </c>
      <c r="U21" s="42">
        <f t="shared" si="4"/>
        <v>6</v>
      </c>
      <c r="V21" s="37">
        <v>38.91</v>
      </c>
      <c r="W21" s="38">
        <v>0</v>
      </c>
      <c r="X21" s="39">
        <v>0</v>
      </c>
      <c r="Y21" s="39">
        <v>0</v>
      </c>
      <c r="Z21" s="41">
        <f t="shared" si="15"/>
        <v>38.91</v>
      </c>
      <c r="AA21" s="42">
        <f t="shared" si="5"/>
        <v>8</v>
      </c>
      <c r="AB21" s="37">
        <v>33.82</v>
      </c>
      <c r="AC21" s="84">
        <v>0</v>
      </c>
      <c r="AD21" s="39">
        <v>0</v>
      </c>
      <c r="AE21" s="39">
        <v>0</v>
      </c>
      <c r="AF21" s="41">
        <f t="shared" si="6"/>
        <v>33.82</v>
      </c>
      <c r="AG21" s="42">
        <f t="shared" si="7"/>
        <v>6</v>
      </c>
      <c r="AH21" s="37">
        <v>46.84</v>
      </c>
      <c r="AI21" s="38">
        <v>2</v>
      </c>
      <c r="AJ21" s="39">
        <v>0</v>
      </c>
      <c r="AK21" s="39">
        <v>0</v>
      </c>
      <c r="AL21" s="41">
        <f t="shared" si="8"/>
        <v>56.84</v>
      </c>
      <c r="AM21" s="42">
        <f t="shared" si="9"/>
        <v>17</v>
      </c>
      <c r="AN21" s="37">
        <v>58.37</v>
      </c>
      <c r="AO21" s="38">
        <v>1</v>
      </c>
      <c r="AP21" s="39">
        <v>0</v>
      </c>
      <c r="AQ21" s="39">
        <v>0</v>
      </c>
      <c r="AR21" s="41">
        <f t="shared" si="16"/>
        <v>63.37</v>
      </c>
      <c r="AS21" s="42">
        <f t="shared" si="10"/>
        <v>18</v>
      </c>
      <c r="AT21" s="43" t="s">
        <v>63</v>
      </c>
    </row>
    <row r="22" spans="1:46" s="43" customFormat="1" ht="15.75">
      <c r="A22" s="1" t="s">
        <v>64</v>
      </c>
      <c r="B22" s="29"/>
      <c r="C22" s="30"/>
      <c r="D22" s="31"/>
      <c r="E22" s="32">
        <f t="shared" si="0"/>
        <v>32</v>
      </c>
      <c r="F22" s="33">
        <f t="shared" si="11"/>
        <v>175</v>
      </c>
      <c r="G22" s="34">
        <f t="shared" si="12"/>
        <v>6</v>
      </c>
      <c r="H22" s="35">
        <f t="shared" si="13"/>
        <v>0</v>
      </c>
      <c r="I22" s="36">
        <f t="shared" si="14"/>
        <v>406.07</v>
      </c>
      <c r="J22" s="37">
        <v>28.97</v>
      </c>
      <c r="K22" s="38">
        <v>0</v>
      </c>
      <c r="L22" s="39">
        <v>0</v>
      </c>
      <c r="M22" s="39">
        <v>0</v>
      </c>
      <c r="N22" s="40">
        <f t="shared" si="1"/>
        <v>28.97</v>
      </c>
      <c r="O22" s="35">
        <f t="shared" si="2"/>
        <v>28</v>
      </c>
      <c r="P22" s="37">
        <v>73.43</v>
      </c>
      <c r="Q22" s="38">
        <v>0</v>
      </c>
      <c r="R22" s="39">
        <v>1</v>
      </c>
      <c r="S22" s="39">
        <v>0</v>
      </c>
      <c r="T22" s="41">
        <f t="shared" si="3"/>
        <v>83.43</v>
      </c>
      <c r="U22" s="42">
        <f t="shared" si="4"/>
        <v>29</v>
      </c>
      <c r="V22" s="37">
        <v>92.39</v>
      </c>
      <c r="W22" s="38">
        <v>0</v>
      </c>
      <c r="X22" s="39">
        <v>0</v>
      </c>
      <c r="Y22" s="39">
        <v>0</v>
      </c>
      <c r="Z22" s="41">
        <f t="shared" si="15"/>
        <v>92.39</v>
      </c>
      <c r="AA22" s="42">
        <f t="shared" si="5"/>
        <v>35</v>
      </c>
      <c r="AB22" s="37">
        <v>55.01</v>
      </c>
      <c r="AC22" s="38">
        <v>0</v>
      </c>
      <c r="AD22" s="39">
        <v>0</v>
      </c>
      <c r="AE22" s="39">
        <v>0</v>
      </c>
      <c r="AF22" s="41">
        <f t="shared" si="6"/>
        <v>55.01</v>
      </c>
      <c r="AG22" s="42">
        <f t="shared" si="7"/>
        <v>29</v>
      </c>
      <c r="AH22" s="37">
        <v>75.89</v>
      </c>
      <c r="AI22" s="38">
        <v>0</v>
      </c>
      <c r="AJ22" s="39">
        <v>0</v>
      </c>
      <c r="AK22" s="39">
        <v>0</v>
      </c>
      <c r="AL22" s="41">
        <f t="shared" si="8"/>
        <v>75.89</v>
      </c>
      <c r="AM22" s="42">
        <f t="shared" si="9"/>
        <v>30</v>
      </c>
      <c r="AN22" s="37">
        <v>70.38</v>
      </c>
      <c r="AO22" s="84">
        <v>0</v>
      </c>
      <c r="AP22" s="39">
        <v>0</v>
      </c>
      <c r="AQ22" s="39">
        <v>0</v>
      </c>
      <c r="AR22" s="41">
        <f t="shared" si="16"/>
        <v>70.38</v>
      </c>
      <c r="AS22" s="42">
        <f t="shared" si="10"/>
        <v>24</v>
      </c>
      <c r="AT22" s="43" t="s">
        <v>54</v>
      </c>
    </row>
    <row r="23" spans="1:46" s="43" customFormat="1" ht="15.75">
      <c r="A23" s="1" t="s">
        <v>65</v>
      </c>
      <c r="B23" s="29"/>
      <c r="C23" s="30"/>
      <c r="D23" s="31"/>
      <c r="E23" s="32">
        <f t="shared" si="0"/>
        <v>15</v>
      </c>
      <c r="F23" s="33">
        <f t="shared" si="11"/>
        <v>101</v>
      </c>
      <c r="G23" s="34">
        <f t="shared" si="12"/>
        <v>3</v>
      </c>
      <c r="H23" s="35">
        <f t="shared" si="13"/>
        <v>4</v>
      </c>
      <c r="I23" s="36">
        <f t="shared" si="14"/>
        <v>278.19</v>
      </c>
      <c r="J23" s="37">
        <v>23.84</v>
      </c>
      <c r="K23" s="38">
        <v>0</v>
      </c>
      <c r="L23" s="39">
        <v>0</v>
      </c>
      <c r="M23" s="39">
        <v>0</v>
      </c>
      <c r="N23" s="40">
        <f t="shared" si="1"/>
        <v>23.84</v>
      </c>
      <c r="O23" s="35">
        <f t="shared" si="2"/>
        <v>18</v>
      </c>
      <c r="P23" s="37">
        <v>51.27</v>
      </c>
      <c r="Q23" s="38">
        <v>2</v>
      </c>
      <c r="R23" s="39">
        <v>0</v>
      </c>
      <c r="S23" s="39">
        <v>0</v>
      </c>
      <c r="T23" s="41">
        <f t="shared" si="3"/>
        <v>61.27</v>
      </c>
      <c r="U23" s="42">
        <f t="shared" si="4"/>
        <v>23</v>
      </c>
      <c r="V23" s="37">
        <v>42.89</v>
      </c>
      <c r="W23" s="38">
        <v>1</v>
      </c>
      <c r="X23" s="39">
        <v>0</v>
      </c>
      <c r="Y23" s="39">
        <v>0</v>
      </c>
      <c r="Z23" s="41">
        <f t="shared" si="15"/>
        <v>47.89</v>
      </c>
      <c r="AA23" s="42">
        <f t="shared" si="5"/>
        <v>18</v>
      </c>
      <c r="AB23" s="37">
        <v>46.14</v>
      </c>
      <c r="AC23" s="84">
        <v>0</v>
      </c>
      <c r="AD23" s="39">
        <v>0</v>
      </c>
      <c r="AE23" s="39">
        <v>0</v>
      </c>
      <c r="AF23" s="41">
        <f t="shared" si="6"/>
        <v>46.14</v>
      </c>
      <c r="AG23" s="42">
        <f t="shared" si="7"/>
        <v>18</v>
      </c>
      <c r="AH23" s="37">
        <v>42.25</v>
      </c>
      <c r="AI23" s="38">
        <v>0</v>
      </c>
      <c r="AJ23" s="39">
        <v>0</v>
      </c>
      <c r="AK23" s="39">
        <v>0</v>
      </c>
      <c r="AL23" s="41">
        <f t="shared" si="8"/>
        <v>42.25</v>
      </c>
      <c r="AM23" s="42">
        <f t="shared" si="9"/>
        <v>9</v>
      </c>
      <c r="AN23" s="37">
        <v>51.8</v>
      </c>
      <c r="AO23" s="38">
        <v>1</v>
      </c>
      <c r="AP23" s="39">
        <v>0</v>
      </c>
      <c r="AQ23" s="39">
        <v>0</v>
      </c>
      <c r="AR23" s="41">
        <f t="shared" si="16"/>
        <v>56.8</v>
      </c>
      <c r="AS23" s="42">
        <f t="shared" si="10"/>
        <v>15</v>
      </c>
      <c r="AT23" s="43" t="s">
        <v>63</v>
      </c>
    </row>
    <row r="24" spans="1:46" s="43" customFormat="1" ht="15.75">
      <c r="A24" s="1" t="s">
        <v>66</v>
      </c>
      <c r="B24" s="29"/>
      <c r="C24" s="30"/>
      <c r="D24" s="31"/>
      <c r="E24" s="32">
        <f t="shared" si="0"/>
        <v>20</v>
      </c>
      <c r="F24" s="33">
        <f aca="true" t="shared" si="17" ref="F24:F38">O24+U24+AA24+AG24+AM24+AS24</f>
        <v>125</v>
      </c>
      <c r="G24" s="34">
        <f aca="true" t="shared" si="18" ref="G24:G38">IF(K24=0,1,0)+IF(Q24=0,1,0)+IF(W24=0,1,0)+IF(AC24=0,1,0)+IF(AI24=0,1,0)+IF(AO24=0,1,0)</f>
        <v>5</v>
      </c>
      <c r="H24" s="35">
        <f aca="true" t="shared" si="19" ref="H24:H38">K24+Q24+W24+AC24+AI24+AO24</f>
        <v>1</v>
      </c>
      <c r="I24" s="36">
        <f aca="true" t="shared" si="20" ref="I24:I38">N24+T24+Z24+AF24+AL24+AR24</f>
        <v>318.57000000000005</v>
      </c>
      <c r="J24" s="37">
        <v>22.6</v>
      </c>
      <c r="K24" s="38">
        <v>0</v>
      </c>
      <c r="L24" s="39">
        <v>0</v>
      </c>
      <c r="M24" s="39">
        <v>0</v>
      </c>
      <c r="N24" s="40">
        <f aca="true" t="shared" si="21" ref="N24:N38">IF((OR(J24="",J24="DNF",J24="DQ",J24="DNC")),"",(J24+(5*K24)+(L24*10)-(M24*10)))</f>
        <v>22.6</v>
      </c>
      <c r="O24" s="35">
        <f t="shared" si="2"/>
        <v>16</v>
      </c>
      <c r="P24" s="37">
        <v>66.89</v>
      </c>
      <c r="Q24" s="84">
        <v>0</v>
      </c>
      <c r="R24" s="39">
        <v>0</v>
      </c>
      <c r="S24" s="39">
        <v>0</v>
      </c>
      <c r="T24" s="41">
        <f aca="true" t="shared" si="22" ref="T24:T38">IF((OR(P24="",P24="DNF",P24="DQ",P24="DNC")),"",(P24+(5*Q24)+(R24*10)-(S24*10)))</f>
        <v>66.89</v>
      </c>
      <c r="U24" s="42">
        <f t="shared" si="4"/>
        <v>24</v>
      </c>
      <c r="V24" s="37">
        <v>50.67</v>
      </c>
      <c r="W24" s="38">
        <v>0</v>
      </c>
      <c r="X24" s="39">
        <v>0</v>
      </c>
      <c r="Y24" s="39">
        <v>0</v>
      </c>
      <c r="Z24" s="41">
        <f aca="true" t="shared" si="23" ref="Z24:Z38">IF((OR(V24="",V24="DNF",V24="DQ",V24="DNC")),"",(V24+(5*W24)+(X24*10)-(Y24*10)))</f>
        <v>50.67</v>
      </c>
      <c r="AA24" s="42">
        <f t="shared" si="5"/>
        <v>19</v>
      </c>
      <c r="AB24" s="37">
        <v>50.34</v>
      </c>
      <c r="AC24" s="38">
        <v>0</v>
      </c>
      <c r="AD24" s="39">
        <v>0</v>
      </c>
      <c r="AE24" s="39">
        <v>0</v>
      </c>
      <c r="AF24" s="41">
        <f aca="true" t="shared" si="24" ref="AF24:AF38">IF((OR(AB24="",AB24="DNF",AB24="DQ",AB24="DNC")),"",(AB24+(5*AC24)+(AD24*10)-(AE24*10)))</f>
        <v>50.34</v>
      </c>
      <c r="AG24" s="42">
        <f t="shared" si="7"/>
        <v>23</v>
      </c>
      <c r="AH24" s="37">
        <v>53.93</v>
      </c>
      <c r="AI24" s="38">
        <v>1</v>
      </c>
      <c r="AJ24" s="39">
        <v>1</v>
      </c>
      <c r="AK24" s="39">
        <v>0</v>
      </c>
      <c r="AL24" s="41">
        <f aca="true" t="shared" si="25" ref="AL24:AL38">IF((OR(AH24="",AH24="DNF",AH24="DQ",AH24="DNC")),"",(AH24+(5*AI24)+(AJ24*10)-(AK24*10)))</f>
        <v>68.93</v>
      </c>
      <c r="AM24" s="42">
        <f t="shared" si="9"/>
        <v>27</v>
      </c>
      <c r="AN24" s="37">
        <v>59.14</v>
      </c>
      <c r="AO24" s="38">
        <v>0</v>
      </c>
      <c r="AP24" s="39">
        <v>0</v>
      </c>
      <c r="AQ24" s="39">
        <v>0</v>
      </c>
      <c r="AR24" s="41">
        <f aca="true" t="shared" si="26" ref="AR24:AR38">IF((OR(AN24="",AN24="DNF",AN24="DQ",AN24="DNC")),"",(AN24+(5*AO24)+(AP24*10)-(AQ24*10)))</f>
        <v>59.14</v>
      </c>
      <c r="AS24" s="42">
        <f t="shared" si="10"/>
        <v>16</v>
      </c>
      <c r="AT24" s="43" t="s">
        <v>67</v>
      </c>
    </row>
    <row r="25" spans="1:46" s="43" customFormat="1" ht="15.75">
      <c r="A25" s="1" t="s">
        <v>68</v>
      </c>
      <c r="B25" s="29"/>
      <c r="C25" s="30"/>
      <c r="D25" s="31"/>
      <c r="E25" s="32">
        <f t="shared" si="0"/>
        <v>34</v>
      </c>
      <c r="F25" s="33">
        <f t="shared" si="17"/>
        <v>186</v>
      </c>
      <c r="G25" s="34">
        <f t="shared" si="18"/>
        <v>3</v>
      </c>
      <c r="H25" s="35">
        <f t="shared" si="19"/>
        <v>15</v>
      </c>
      <c r="I25" s="36">
        <f t="shared" si="20"/>
        <v>466.43</v>
      </c>
      <c r="J25" s="37">
        <v>35.37</v>
      </c>
      <c r="K25" s="38">
        <v>0</v>
      </c>
      <c r="L25" s="39">
        <v>0</v>
      </c>
      <c r="M25" s="39">
        <v>0</v>
      </c>
      <c r="N25" s="40">
        <f t="shared" si="21"/>
        <v>35.37</v>
      </c>
      <c r="O25" s="35">
        <f t="shared" si="2"/>
        <v>33</v>
      </c>
      <c r="P25" s="37">
        <v>71.15</v>
      </c>
      <c r="Q25" s="38">
        <v>8</v>
      </c>
      <c r="R25" s="39">
        <v>0</v>
      </c>
      <c r="S25" s="39">
        <v>0</v>
      </c>
      <c r="T25" s="41">
        <f t="shared" si="22"/>
        <v>111.15</v>
      </c>
      <c r="U25" s="42">
        <f t="shared" si="4"/>
        <v>34</v>
      </c>
      <c r="V25" s="37">
        <v>68.87</v>
      </c>
      <c r="W25" s="38">
        <v>0</v>
      </c>
      <c r="X25" s="39">
        <v>0</v>
      </c>
      <c r="Y25" s="39">
        <v>0</v>
      </c>
      <c r="Z25" s="41">
        <f t="shared" si="23"/>
        <v>68.87</v>
      </c>
      <c r="AA25" s="42">
        <f t="shared" si="5"/>
        <v>29</v>
      </c>
      <c r="AB25" s="37">
        <v>54.88</v>
      </c>
      <c r="AC25" s="38">
        <v>0</v>
      </c>
      <c r="AD25" s="39">
        <v>0</v>
      </c>
      <c r="AE25" s="39">
        <v>0</v>
      </c>
      <c r="AF25" s="41">
        <f t="shared" si="24"/>
        <v>54.88</v>
      </c>
      <c r="AG25" s="42">
        <f t="shared" si="7"/>
        <v>28</v>
      </c>
      <c r="AH25" s="37">
        <v>61.59</v>
      </c>
      <c r="AI25" s="38">
        <v>1</v>
      </c>
      <c r="AJ25" s="39">
        <v>0</v>
      </c>
      <c r="AK25" s="39">
        <v>0</v>
      </c>
      <c r="AL25" s="41">
        <f t="shared" si="25"/>
        <v>66.59</v>
      </c>
      <c r="AM25" s="42">
        <f t="shared" si="9"/>
        <v>25</v>
      </c>
      <c r="AN25" s="37">
        <v>99.57</v>
      </c>
      <c r="AO25" s="38">
        <v>6</v>
      </c>
      <c r="AP25" s="39">
        <v>0</v>
      </c>
      <c r="AQ25" s="39">
        <v>0</v>
      </c>
      <c r="AR25" s="41">
        <f t="shared" si="26"/>
        <v>129.57</v>
      </c>
      <c r="AS25" s="42">
        <f t="shared" si="10"/>
        <v>37</v>
      </c>
      <c r="AT25" s="43" t="s">
        <v>54</v>
      </c>
    </row>
    <row r="26" spans="1:46" s="43" customFormat="1" ht="15.75">
      <c r="A26" s="1" t="s">
        <v>69</v>
      </c>
      <c r="B26" s="29"/>
      <c r="C26" s="30"/>
      <c r="D26" s="31"/>
      <c r="E26" s="32">
        <f t="shared" si="0"/>
        <v>40</v>
      </c>
      <c r="F26" s="33">
        <f t="shared" si="17"/>
        <v>236</v>
      </c>
      <c r="G26" s="34">
        <f t="shared" si="18"/>
        <v>4</v>
      </c>
      <c r="H26" s="35">
        <f t="shared" si="19"/>
        <v>3</v>
      </c>
      <c r="I26" s="36">
        <f t="shared" si="20"/>
        <v>770.86</v>
      </c>
      <c r="J26" s="37">
        <v>55.51</v>
      </c>
      <c r="K26" s="38">
        <v>0</v>
      </c>
      <c r="L26" s="39">
        <v>0</v>
      </c>
      <c r="M26" s="39">
        <v>0</v>
      </c>
      <c r="N26" s="40">
        <f t="shared" si="21"/>
        <v>55.51</v>
      </c>
      <c r="O26" s="35">
        <f t="shared" si="2"/>
        <v>40</v>
      </c>
      <c r="P26" s="37">
        <v>141.89</v>
      </c>
      <c r="Q26" s="38">
        <v>0</v>
      </c>
      <c r="R26" s="39">
        <v>0</v>
      </c>
      <c r="S26" s="39">
        <v>0</v>
      </c>
      <c r="T26" s="41">
        <f t="shared" si="22"/>
        <v>141.89</v>
      </c>
      <c r="U26" s="42">
        <f t="shared" si="4"/>
        <v>38</v>
      </c>
      <c r="V26" s="37">
        <v>140.21</v>
      </c>
      <c r="W26" s="38">
        <v>0</v>
      </c>
      <c r="X26" s="39">
        <v>0</v>
      </c>
      <c r="Y26" s="39">
        <v>0</v>
      </c>
      <c r="Z26" s="41">
        <f t="shared" si="23"/>
        <v>140.21</v>
      </c>
      <c r="AA26" s="42">
        <f t="shared" si="5"/>
        <v>40</v>
      </c>
      <c r="AB26" s="37">
        <v>100.46</v>
      </c>
      <c r="AC26" s="38">
        <v>1</v>
      </c>
      <c r="AD26" s="39">
        <v>0</v>
      </c>
      <c r="AE26" s="39">
        <v>0</v>
      </c>
      <c r="AF26" s="41">
        <f t="shared" si="24"/>
        <v>105.46</v>
      </c>
      <c r="AG26" s="42">
        <f t="shared" si="7"/>
        <v>39</v>
      </c>
      <c r="AH26" s="37">
        <v>164.31</v>
      </c>
      <c r="AI26" s="38">
        <v>2</v>
      </c>
      <c r="AJ26" s="39">
        <v>0</v>
      </c>
      <c r="AK26" s="39">
        <v>0</v>
      </c>
      <c r="AL26" s="41">
        <f t="shared" si="25"/>
        <v>174.31</v>
      </c>
      <c r="AM26" s="42">
        <f t="shared" si="9"/>
        <v>41</v>
      </c>
      <c r="AN26" s="37">
        <v>153.48</v>
      </c>
      <c r="AO26" s="38">
        <v>0</v>
      </c>
      <c r="AP26" s="39">
        <v>0</v>
      </c>
      <c r="AQ26" s="39">
        <v>0</v>
      </c>
      <c r="AR26" s="41">
        <f t="shared" si="26"/>
        <v>153.48</v>
      </c>
      <c r="AS26" s="42">
        <f t="shared" si="10"/>
        <v>38</v>
      </c>
      <c r="AT26" s="43" t="s">
        <v>70</v>
      </c>
    </row>
    <row r="27" spans="1:46" s="43" customFormat="1" ht="15.75">
      <c r="A27" s="1" t="s">
        <v>71</v>
      </c>
      <c r="B27" s="29"/>
      <c r="C27" s="30"/>
      <c r="D27" s="31"/>
      <c r="E27" s="32">
        <f t="shared" si="0"/>
        <v>15</v>
      </c>
      <c r="F27" s="33">
        <f t="shared" si="17"/>
        <v>101</v>
      </c>
      <c r="G27" s="34">
        <f t="shared" si="18"/>
        <v>5</v>
      </c>
      <c r="H27" s="35">
        <f t="shared" si="19"/>
        <v>1</v>
      </c>
      <c r="I27" s="36">
        <f t="shared" si="20"/>
        <v>263.89</v>
      </c>
      <c r="J27" s="37">
        <v>36.21</v>
      </c>
      <c r="K27" s="38">
        <v>0</v>
      </c>
      <c r="L27" s="39">
        <v>0</v>
      </c>
      <c r="M27" s="39">
        <v>0</v>
      </c>
      <c r="N27" s="40">
        <f t="shared" si="21"/>
        <v>36.21</v>
      </c>
      <c r="O27" s="35">
        <f t="shared" si="2"/>
        <v>34</v>
      </c>
      <c r="P27" s="37">
        <v>44.11</v>
      </c>
      <c r="Q27" s="38">
        <v>0</v>
      </c>
      <c r="R27" s="39">
        <v>0</v>
      </c>
      <c r="S27" s="39">
        <v>0</v>
      </c>
      <c r="T27" s="41">
        <f t="shared" si="22"/>
        <v>44.11</v>
      </c>
      <c r="U27" s="42">
        <f t="shared" si="4"/>
        <v>11</v>
      </c>
      <c r="V27" s="37">
        <v>47.32</v>
      </c>
      <c r="W27" s="38">
        <v>0</v>
      </c>
      <c r="X27" s="39">
        <v>0</v>
      </c>
      <c r="Y27" s="39">
        <v>0</v>
      </c>
      <c r="Z27" s="41">
        <f t="shared" si="23"/>
        <v>47.32</v>
      </c>
      <c r="AA27" s="42">
        <f t="shared" si="5"/>
        <v>17</v>
      </c>
      <c r="AB27" s="37">
        <v>40.28</v>
      </c>
      <c r="AC27" s="38">
        <v>1</v>
      </c>
      <c r="AD27" s="39">
        <v>0</v>
      </c>
      <c r="AE27" s="39">
        <v>0</v>
      </c>
      <c r="AF27" s="41">
        <f t="shared" si="24"/>
        <v>45.28</v>
      </c>
      <c r="AG27" s="42">
        <f t="shared" si="7"/>
        <v>17</v>
      </c>
      <c r="AH27" s="37">
        <v>44.26</v>
      </c>
      <c r="AI27" s="38">
        <v>0</v>
      </c>
      <c r="AJ27" s="39">
        <v>0</v>
      </c>
      <c r="AK27" s="39">
        <v>0</v>
      </c>
      <c r="AL27" s="41">
        <f t="shared" si="25"/>
        <v>44.26</v>
      </c>
      <c r="AM27" s="42">
        <f t="shared" si="9"/>
        <v>12</v>
      </c>
      <c r="AN27" s="37">
        <v>46.71</v>
      </c>
      <c r="AO27" s="38">
        <v>0</v>
      </c>
      <c r="AP27" s="39">
        <v>0</v>
      </c>
      <c r="AQ27" s="39">
        <v>0</v>
      </c>
      <c r="AR27" s="41">
        <f t="shared" si="26"/>
        <v>46.71</v>
      </c>
      <c r="AS27" s="42">
        <f t="shared" si="10"/>
        <v>10</v>
      </c>
      <c r="AT27" s="43" t="s">
        <v>72</v>
      </c>
    </row>
    <row r="28" spans="1:46" s="43" customFormat="1" ht="15.75">
      <c r="A28" s="87">
        <v>92</v>
      </c>
      <c r="B28" s="29"/>
      <c r="C28" s="30"/>
      <c r="D28" s="31"/>
      <c r="E28" s="32">
        <f t="shared" si="0"/>
        <v>26</v>
      </c>
      <c r="F28" s="33">
        <f aca="true" t="shared" si="27" ref="F28:F34">O28+U28+AA28+AG28+AM28+AS28</f>
        <v>150</v>
      </c>
      <c r="G28" s="34">
        <f aca="true" t="shared" si="28" ref="G28:G34">IF(K28=0,1,0)+IF(Q28=0,1,0)+IF(W28=0,1,0)+IF(AC28=0,1,0)+IF(AI28=0,1,0)+IF(AO28=0,1,0)</f>
        <v>1</v>
      </c>
      <c r="H28" s="35">
        <f aca="true" t="shared" si="29" ref="H28:H34">K28+Q28+W28+AC28+AI28+AO28</f>
        <v>9</v>
      </c>
      <c r="I28" s="36">
        <f aca="true" t="shared" si="30" ref="I28:I34">N28+T28+Z28+AF28+AL28+AR28</f>
        <v>356</v>
      </c>
      <c r="J28" s="37">
        <v>28.36</v>
      </c>
      <c r="K28" s="38">
        <v>3</v>
      </c>
      <c r="L28" s="39">
        <v>0</v>
      </c>
      <c r="M28" s="39">
        <v>0</v>
      </c>
      <c r="N28" s="40">
        <f aca="true" t="shared" si="31" ref="N28:N34">IF((OR(J28="",J28="DNF",J28="DQ",J28="DNC")),"",(J28+(5*K28)+(L28*10)-(M28*10)))</f>
        <v>43.36</v>
      </c>
      <c r="O28" s="35">
        <f t="shared" si="2"/>
        <v>38</v>
      </c>
      <c r="P28" s="37">
        <v>50.75</v>
      </c>
      <c r="Q28" s="38">
        <v>1</v>
      </c>
      <c r="R28" s="39">
        <v>0</v>
      </c>
      <c r="S28" s="39">
        <v>0</v>
      </c>
      <c r="T28" s="41">
        <f aca="true" t="shared" si="32" ref="T28:T34">IF((OR(P28="",P28="DNF",P28="DQ",P28="DNC")),"",(P28+(5*Q28)+(R28*10)-(S28*10)))</f>
        <v>55.75</v>
      </c>
      <c r="U28" s="42">
        <f t="shared" si="4"/>
        <v>17</v>
      </c>
      <c r="V28" s="37">
        <v>72.37</v>
      </c>
      <c r="W28" s="38">
        <v>2</v>
      </c>
      <c r="X28" s="39">
        <v>0</v>
      </c>
      <c r="Y28" s="39">
        <v>0</v>
      </c>
      <c r="Z28" s="41">
        <f aca="true" t="shared" si="33" ref="Z28:Z34">IF((OR(V28="",V28="DNF",V28="DQ",V28="DNC")),"",(V28+(5*W28)+(X28*10)-(Y28*10)))</f>
        <v>82.37</v>
      </c>
      <c r="AA28" s="42">
        <f t="shared" si="5"/>
        <v>33</v>
      </c>
      <c r="AB28" s="37">
        <v>47.67</v>
      </c>
      <c r="AC28" s="84">
        <v>0</v>
      </c>
      <c r="AD28" s="39">
        <v>0</v>
      </c>
      <c r="AE28" s="39">
        <v>0</v>
      </c>
      <c r="AF28" s="41">
        <f aca="true" t="shared" si="34" ref="AF28:AF34">IF((OR(AB28="",AB28="DNF",AB28="DQ",AB28="DNC")),"",(AB28+(5*AC28)+(AD28*10)-(AE28*10)))</f>
        <v>47.67</v>
      </c>
      <c r="AG28" s="42">
        <f t="shared" si="7"/>
        <v>20</v>
      </c>
      <c r="AH28" s="37">
        <v>47.7</v>
      </c>
      <c r="AI28" s="38">
        <v>1</v>
      </c>
      <c r="AJ28" s="39">
        <v>0</v>
      </c>
      <c r="AK28" s="39">
        <v>0</v>
      </c>
      <c r="AL28" s="41">
        <f aca="true" t="shared" si="35" ref="AL28:AL34">IF((OR(AH28="",AH28="DNF",AH28="DQ",AH28="DNC")),"",(AH28+(5*AI28)+(AJ28*10)-(AK28*10)))</f>
        <v>52.7</v>
      </c>
      <c r="AM28" s="42">
        <f t="shared" si="9"/>
        <v>14</v>
      </c>
      <c r="AN28" s="37">
        <v>64.15</v>
      </c>
      <c r="AO28" s="38">
        <v>2</v>
      </c>
      <c r="AP28" s="39">
        <v>0</v>
      </c>
      <c r="AQ28" s="39">
        <v>0</v>
      </c>
      <c r="AR28" s="41">
        <f aca="true" t="shared" si="36" ref="AR28:AR34">IF((OR(AN28="",AN28="DNF",AN28="DQ",AN28="DNC")),"",(AN28+(5*AO28)+(AP28*10)-(AQ28*10)))</f>
        <v>74.15</v>
      </c>
      <c r="AS28" s="42">
        <f t="shared" si="10"/>
        <v>28</v>
      </c>
      <c r="AT28" s="43" t="s">
        <v>63</v>
      </c>
    </row>
    <row r="29" spans="1:45" s="43" customFormat="1" ht="15.75">
      <c r="A29" s="1" t="s">
        <v>73</v>
      </c>
      <c r="B29" s="29"/>
      <c r="C29" s="30"/>
      <c r="D29" s="31"/>
      <c r="E29" s="32">
        <f t="shared" si="0"/>
        <v>25</v>
      </c>
      <c r="F29" s="33">
        <f t="shared" si="27"/>
        <v>139</v>
      </c>
      <c r="G29" s="34">
        <f t="shared" si="28"/>
        <v>6</v>
      </c>
      <c r="H29" s="35">
        <f t="shared" si="29"/>
        <v>0</v>
      </c>
      <c r="I29" s="36">
        <f t="shared" si="30"/>
        <v>336.98</v>
      </c>
      <c r="J29" s="37">
        <v>27</v>
      </c>
      <c r="K29" s="38">
        <v>0</v>
      </c>
      <c r="L29" s="39">
        <v>0</v>
      </c>
      <c r="M29" s="39">
        <v>0</v>
      </c>
      <c r="N29" s="40">
        <f t="shared" si="31"/>
        <v>27</v>
      </c>
      <c r="O29" s="35">
        <f t="shared" si="2"/>
        <v>23</v>
      </c>
      <c r="P29" s="37">
        <v>59.9</v>
      </c>
      <c r="Q29" s="38">
        <v>0</v>
      </c>
      <c r="R29" s="39">
        <v>0</v>
      </c>
      <c r="S29" s="39">
        <v>0</v>
      </c>
      <c r="T29" s="41">
        <f t="shared" si="32"/>
        <v>59.9</v>
      </c>
      <c r="U29" s="42">
        <f t="shared" si="4"/>
        <v>22</v>
      </c>
      <c r="V29" s="37">
        <v>65.92</v>
      </c>
      <c r="W29" s="38">
        <v>0</v>
      </c>
      <c r="X29" s="39">
        <v>0</v>
      </c>
      <c r="Y29" s="39">
        <v>0</v>
      </c>
      <c r="Z29" s="41">
        <f t="shared" si="33"/>
        <v>65.92</v>
      </c>
      <c r="AA29" s="42">
        <f t="shared" si="5"/>
        <v>26</v>
      </c>
      <c r="AB29" s="37">
        <v>48.26</v>
      </c>
      <c r="AC29" s="38">
        <v>0</v>
      </c>
      <c r="AD29" s="39">
        <v>0</v>
      </c>
      <c r="AE29" s="39">
        <v>0</v>
      </c>
      <c r="AF29" s="41">
        <f t="shared" si="34"/>
        <v>48.26</v>
      </c>
      <c r="AG29" s="42">
        <f t="shared" si="7"/>
        <v>21</v>
      </c>
      <c r="AH29" s="37">
        <v>62.81</v>
      </c>
      <c r="AI29" s="38">
        <v>0</v>
      </c>
      <c r="AJ29" s="39">
        <v>0</v>
      </c>
      <c r="AK29" s="39">
        <v>0</v>
      </c>
      <c r="AL29" s="41">
        <f t="shared" si="35"/>
        <v>62.81</v>
      </c>
      <c r="AM29" s="42">
        <f t="shared" si="9"/>
        <v>20</v>
      </c>
      <c r="AN29" s="37">
        <v>73.09</v>
      </c>
      <c r="AO29" s="38">
        <v>0</v>
      </c>
      <c r="AP29" s="39">
        <v>0</v>
      </c>
      <c r="AQ29" s="39">
        <v>0</v>
      </c>
      <c r="AR29" s="41">
        <f t="shared" si="36"/>
        <v>73.09</v>
      </c>
      <c r="AS29" s="42">
        <f t="shared" si="10"/>
        <v>27</v>
      </c>
    </row>
    <row r="30" spans="1:46" s="43" customFormat="1" ht="15.75">
      <c r="A30" s="1" t="s">
        <v>74</v>
      </c>
      <c r="B30" s="29"/>
      <c r="C30" s="30"/>
      <c r="D30" s="31"/>
      <c r="E30" s="32">
        <f t="shared" si="0"/>
        <v>39</v>
      </c>
      <c r="F30" s="33">
        <f t="shared" si="27"/>
        <v>231</v>
      </c>
      <c r="G30" s="34">
        <f t="shared" si="28"/>
        <v>6</v>
      </c>
      <c r="H30" s="35">
        <f t="shared" si="29"/>
        <v>0</v>
      </c>
      <c r="I30" s="36">
        <f t="shared" si="30"/>
        <v>740.19</v>
      </c>
      <c r="J30" s="37">
        <v>37.28</v>
      </c>
      <c r="K30" s="38">
        <v>0</v>
      </c>
      <c r="L30" s="39">
        <v>0</v>
      </c>
      <c r="M30" s="39">
        <v>0</v>
      </c>
      <c r="N30" s="40">
        <f t="shared" si="31"/>
        <v>37.28</v>
      </c>
      <c r="O30" s="35">
        <f t="shared" si="2"/>
        <v>36</v>
      </c>
      <c r="P30" s="37">
        <v>150.02</v>
      </c>
      <c r="Q30" s="38">
        <v>0</v>
      </c>
      <c r="R30" s="39">
        <v>0</v>
      </c>
      <c r="S30" s="39">
        <v>0</v>
      </c>
      <c r="T30" s="41">
        <f t="shared" si="32"/>
        <v>150.02</v>
      </c>
      <c r="U30" s="42">
        <f t="shared" si="4"/>
        <v>39</v>
      </c>
      <c r="V30" s="37">
        <v>127.12</v>
      </c>
      <c r="W30" s="38">
        <v>0</v>
      </c>
      <c r="X30" s="39">
        <v>0</v>
      </c>
      <c r="Y30" s="39">
        <v>0</v>
      </c>
      <c r="Z30" s="41">
        <f t="shared" si="33"/>
        <v>127.12</v>
      </c>
      <c r="AA30" s="42">
        <f t="shared" si="5"/>
        <v>38</v>
      </c>
      <c r="AB30" s="37">
        <v>133.99</v>
      </c>
      <c r="AC30" s="38">
        <v>0</v>
      </c>
      <c r="AD30" s="39">
        <v>0</v>
      </c>
      <c r="AE30" s="39">
        <v>0</v>
      </c>
      <c r="AF30" s="41">
        <f t="shared" si="34"/>
        <v>133.99</v>
      </c>
      <c r="AG30" s="42">
        <f t="shared" si="7"/>
        <v>40</v>
      </c>
      <c r="AH30" s="37">
        <v>137.81</v>
      </c>
      <c r="AI30" s="38">
        <v>0</v>
      </c>
      <c r="AJ30" s="39">
        <v>0</v>
      </c>
      <c r="AK30" s="39">
        <v>0</v>
      </c>
      <c r="AL30" s="41">
        <f t="shared" si="35"/>
        <v>137.81</v>
      </c>
      <c r="AM30" s="42">
        <f t="shared" si="9"/>
        <v>39</v>
      </c>
      <c r="AN30" s="37">
        <v>153.97</v>
      </c>
      <c r="AO30" s="38">
        <v>0</v>
      </c>
      <c r="AP30" s="39">
        <v>0</v>
      </c>
      <c r="AQ30" s="39">
        <v>0</v>
      </c>
      <c r="AR30" s="41">
        <f t="shared" si="36"/>
        <v>153.97</v>
      </c>
      <c r="AS30" s="42">
        <f t="shared" si="10"/>
        <v>39</v>
      </c>
      <c r="AT30" s="43" t="s">
        <v>60</v>
      </c>
    </row>
    <row r="31" spans="1:46" s="43" customFormat="1" ht="15.75">
      <c r="A31" s="1" t="s">
        <v>75</v>
      </c>
      <c r="B31" s="29"/>
      <c r="C31" s="30"/>
      <c r="D31" s="31"/>
      <c r="E31" s="32">
        <f t="shared" si="0"/>
        <v>30</v>
      </c>
      <c r="F31" s="33">
        <f t="shared" si="27"/>
        <v>168</v>
      </c>
      <c r="G31" s="34">
        <f t="shared" si="28"/>
        <v>3</v>
      </c>
      <c r="H31" s="35">
        <f t="shared" si="29"/>
        <v>7</v>
      </c>
      <c r="I31" s="36">
        <f t="shared" si="30"/>
        <v>397.59999999999997</v>
      </c>
      <c r="J31" s="37">
        <v>24.3</v>
      </c>
      <c r="K31" s="38">
        <v>0</v>
      </c>
      <c r="L31" s="39">
        <v>0</v>
      </c>
      <c r="M31" s="39">
        <v>0</v>
      </c>
      <c r="N31" s="40">
        <f t="shared" si="31"/>
        <v>24.3</v>
      </c>
      <c r="O31" s="35">
        <f t="shared" si="2"/>
        <v>20</v>
      </c>
      <c r="P31" s="37">
        <v>64.83</v>
      </c>
      <c r="Q31" s="38">
        <v>1</v>
      </c>
      <c r="R31" s="39">
        <v>0</v>
      </c>
      <c r="S31" s="39">
        <v>0</v>
      </c>
      <c r="T31" s="41">
        <f t="shared" si="32"/>
        <v>69.83</v>
      </c>
      <c r="U31" s="42">
        <f t="shared" si="4"/>
        <v>26</v>
      </c>
      <c r="V31" s="37">
        <v>67.76</v>
      </c>
      <c r="W31" s="38">
        <v>0</v>
      </c>
      <c r="X31" s="39">
        <v>0</v>
      </c>
      <c r="Y31" s="39">
        <v>0</v>
      </c>
      <c r="Z31" s="41">
        <f t="shared" si="33"/>
        <v>67.76</v>
      </c>
      <c r="AA31" s="42">
        <f t="shared" si="5"/>
        <v>28</v>
      </c>
      <c r="AB31" s="37">
        <v>59.06</v>
      </c>
      <c r="AC31" s="84">
        <v>0</v>
      </c>
      <c r="AD31" s="39">
        <v>0</v>
      </c>
      <c r="AE31" s="39">
        <v>0</v>
      </c>
      <c r="AF31" s="41">
        <f t="shared" si="34"/>
        <v>59.06</v>
      </c>
      <c r="AG31" s="42">
        <f t="shared" si="7"/>
        <v>31</v>
      </c>
      <c r="AH31" s="37">
        <v>77.22</v>
      </c>
      <c r="AI31" s="38">
        <v>5</v>
      </c>
      <c r="AJ31" s="39">
        <v>0</v>
      </c>
      <c r="AK31" s="39">
        <v>0</v>
      </c>
      <c r="AL31" s="41">
        <f t="shared" si="35"/>
        <v>102.22</v>
      </c>
      <c r="AM31" s="42">
        <f t="shared" si="9"/>
        <v>34</v>
      </c>
      <c r="AN31" s="37">
        <v>69.43</v>
      </c>
      <c r="AO31" s="38">
        <v>1</v>
      </c>
      <c r="AP31" s="39">
        <v>0</v>
      </c>
      <c r="AQ31" s="39">
        <v>0</v>
      </c>
      <c r="AR31" s="41">
        <f t="shared" si="36"/>
        <v>74.43</v>
      </c>
      <c r="AS31" s="42">
        <f t="shared" si="10"/>
        <v>29</v>
      </c>
      <c r="AT31" s="43" t="s">
        <v>46</v>
      </c>
    </row>
    <row r="32" spans="1:46" s="43" customFormat="1" ht="15.75">
      <c r="A32" s="1" t="s">
        <v>76</v>
      </c>
      <c r="B32" s="29"/>
      <c r="C32" s="30"/>
      <c r="D32" s="31"/>
      <c r="E32" s="32">
        <f t="shared" si="0"/>
        <v>13</v>
      </c>
      <c r="F32" s="33">
        <f t="shared" si="27"/>
        <v>78</v>
      </c>
      <c r="G32" s="34">
        <f t="shared" si="28"/>
        <v>4</v>
      </c>
      <c r="H32" s="35">
        <f t="shared" si="29"/>
        <v>5</v>
      </c>
      <c r="I32" s="36">
        <f t="shared" si="30"/>
        <v>258.08000000000004</v>
      </c>
      <c r="J32" s="37">
        <v>16.82</v>
      </c>
      <c r="K32" s="38">
        <v>0</v>
      </c>
      <c r="L32" s="39">
        <v>0</v>
      </c>
      <c r="M32" s="39">
        <v>0</v>
      </c>
      <c r="N32" s="40">
        <f t="shared" si="31"/>
        <v>16.82</v>
      </c>
      <c r="O32" s="35">
        <f t="shared" si="2"/>
        <v>7</v>
      </c>
      <c r="P32" s="37">
        <v>41.98</v>
      </c>
      <c r="Q32" s="84">
        <v>0</v>
      </c>
      <c r="R32" s="39">
        <v>0</v>
      </c>
      <c r="S32" s="39">
        <v>0</v>
      </c>
      <c r="T32" s="41">
        <f t="shared" si="32"/>
        <v>41.98</v>
      </c>
      <c r="U32" s="42">
        <f t="shared" si="4"/>
        <v>7</v>
      </c>
      <c r="V32" s="37">
        <v>42.69</v>
      </c>
      <c r="W32" s="38">
        <v>0</v>
      </c>
      <c r="X32" s="39">
        <v>0</v>
      </c>
      <c r="Y32" s="39">
        <v>0</v>
      </c>
      <c r="Z32" s="41">
        <f t="shared" si="33"/>
        <v>42.69</v>
      </c>
      <c r="AA32" s="42">
        <f t="shared" si="5"/>
        <v>14</v>
      </c>
      <c r="AB32" s="37">
        <v>33.92</v>
      </c>
      <c r="AC32" s="38">
        <v>2</v>
      </c>
      <c r="AD32" s="39">
        <v>0</v>
      </c>
      <c r="AE32" s="39">
        <v>0</v>
      </c>
      <c r="AF32" s="41">
        <f t="shared" si="34"/>
        <v>43.92</v>
      </c>
      <c r="AG32" s="42">
        <f t="shared" si="7"/>
        <v>16</v>
      </c>
      <c r="AH32" s="37">
        <v>43.49</v>
      </c>
      <c r="AI32" s="38">
        <v>0</v>
      </c>
      <c r="AJ32" s="39">
        <v>0</v>
      </c>
      <c r="AK32" s="39">
        <v>0</v>
      </c>
      <c r="AL32" s="41">
        <f t="shared" si="35"/>
        <v>43.49</v>
      </c>
      <c r="AM32" s="42">
        <f t="shared" si="9"/>
        <v>11</v>
      </c>
      <c r="AN32" s="37">
        <v>54.18</v>
      </c>
      <c r="AO32" s="38">
        <v>3</v>
      </c>
      <c r="AP32" s="39">
        <v>0</v>
      </c>
      <c r="AQ32" s="39">
        <v>0</v>
      </c>
      <c r="AR32" s="41">
        <f t="shared" si="36"/>
        <v>69.18</v>
      </c>
      <c r="AS32" s="42">
        <f t="shared" si="10"/>
        <v>23</v>
      </c>
      <c r="AT32" s="43" t="s">
        <v>63</v>
      </c>
    </row>
    <row r="33" spans="1:46" s="43" customFormat="1" ht="15.75">
      <c r="A33" s="1" t="s">
        <v>77</v>
      </c>
      <c r="B33" s="29"/>
      <c r="C33" s="30"/>
      <c r="D33" s="31"/>
      <c r="E33" s="32">
        <f t="shared" si="0"/>
        <v>3</v>
      </c>
      <c r="F33" s="33">
        <f t="shared" si="27"/>
        <v>34</v>
      </c>
      <c r="G33" s="34">
        <f t="shared" si="28"/>
        <v>5</v>
      </c>
      <c r="H33" s="35">
        <f t="shared" si="29"/>
        <v>1</v>
      </c>
      <c r="I33" s="36">
        <f t="shared" si="30"/>
        <v>205.99</v>
      </c>
      <c r="J33" s="37">
        <v>15.3</v>
      </c>
      <c r="K33" s="38">
        <v>0</v>
      </c>
      <c r="L33" s="39">
        <v>0</v>
      </c>
      <c r="M33" s="39">
        <v>0</v>
      </c>
      <c r="N33" s="40">
        <f t="shared" si="31"/>
        <v>15.3</v>
      </c>
      <c r="O33" s="35">
        <f t="shared" si="2"/>
        <v>4</v>
      </c>
      <c r="P33" s="37">
        <v>40.81</v>
      </c>
      <c r="Q33" s="84">
        <v>0</v>
      </c>
      <c r="R33" s="39">
        <v>1</v>
      </c>
      <c r="S33" s="39">
        <v>0</v>
      </c>
      <c r="T33" s="41">
        <f t="shared" si="32"/>
        <v>50.81</v>
      </c>
      <c r="U33" s="42">
        <f t="shared" si="4"/>
        <v>13</v>
      </c>
      <c r="V33" s="37">
        <v>34.52</v>
      </c>
      <c r="W33" s="38">
        <v>0</v>
      </c>
      <c r="X33" s="39">
        <v>0</v>
      </c>
      <c r="Y33" s="39">
        <v>0</v>
      </c>
      <c r="Z33" s="41">
        <f t="shared" si="33"/>
        <v>34.52</v>
      </c>
      <c r="AA33" s="42">
        <f t="shared" si="5"/>
        <v>4</v>
      </c>
      <c r="AB33" s="37">
        <v>32.3</v>
      </c>
      <c r="AC33" s="38">
        <v>1</v>
      </c>
      <c r="AD33" s="39">
        <v>0</v>
      </c>
      <c r="AE33" s="39">
        <v>0</v>
      </c>
      <c r="AF33" s="41">
        <f t="shared" si="34"/>
        <v>37.3</v>
      </c>
      <c r="AG33" s="42">
        <f t="shared" si="7"/>
        <v>8</v>
      </c>
      <c r="AH33" s="37">
        <v>33.31</v>
      </c>
      <c r="AI33" s="38">
        <v>0</v>
      </c>
      <c r="AJ33" s="39">
        <v>0</v>
      </c>
      <c r="AK33" s="39">
        <v>0</v>
      </c>
      <c r="AL33" s="41">
        <f t="shared" si="35"/>
        <v>33.31</v>
      </c>
      <c r="AM33" s="42">
        <f t="shared" si="9"/>
        <v>3</v>
      </c>
      <c r="AN33" s="37">
        <v>34.75</v>
      </c>
      <c r="AO33" s="38">
        <v>0</v>
      </c>
      <c r="AP33" s="39">
        <v>0</v>
      </c>
      <c r="AQ33" s="39">
        <v>0</v>
      </c>
      <c r="AR33" s="41">
        <f t="shared" si="36"/>
        <v>34.75</v>
      </c>
      <c r="AS33" s="42">
        <f t="shared" si="10"/>
        <v>2</v>
      </c>
      <c r="AT33" s="43" t="s">
        <v>63</v>
      </c>
    </row>
    <row r="34" spans="1:46" s="43" customFormat="1" ht="15.75">
      <c r="A34" s="1" t="s">
        <v>78</v>
      </c>
      <c r="B34" s="29"/>
      <c r="C34" s="30"/>
      <c r="D34" s="31"/>
      <c r="E34" s="32">
        <f t="shared" si="0"/>
        <v>24</v>
      </c>
      <c r="F34" s="33">
        <f t="shared" si="27"/>
        <v>137</v>
      </c>
      <c r="G34" s="34">
        <f t="shared" si="28"/>
        <v>2</v>
      </c>
      <c r="H34" s="35">
        <f t="shared" si="29"/>
        <v>13</v>
      </c>
      <c r="I34" s="36">
        <f t="shared" si="30"/>
        <v>348.48</v>
      </c>
      <c r="J34" s="37">
        <v>20.2</v>
      </c>
      <c r="K34" s="38">
        <v>0</v>
      </c>
      <c r="L34" s="39">
        <v>0</v>
      </c>
      <c r="M34" s="39">
        <v>0</v>
      </c>
      <c r="N34" s="40">
        <f t="shared" si="31"/>
        <v>20.2</v>
      </c>
      <c r="O34" s="35">
        <f t="shared" si="2"/>
        <v>12</v>
      </c>
      <c r="P34" s="37">
        <v>56.27</v>
      </c>
      <c r="Q34" s="38">
        <v>4</v>
      </c>
      <c r="R34" s="39">
        <v>0</v>
      </c>
      <c r="S34" s="39">
        <v>0</v>
      </c>
      <c r="T34" s="41">
        <f t="shared" si="32"/>
        <v>76.27000000000001</v>
      </c>
      <c r="U34" s="42">
        <f t="shared" si="4"/>
        <v>28</v>
      </c>
      <c r="V34" s="37">
        <v>40.97</v>
      </c>
      <c r="W34" s="84">
        <v>0</v>
      </c>
      <c r="X34" s="39">
        <v>0</v>
      </c>
      <c r="Y34" s="39">
        <v>0</v>
      </c>
      <c r="Z34" s="41">
        <f t="shared" si="33"/>
        <v>40.97</v>
      </c>
      <c r="AA34" s="42">
        <f t="shared" si="5"/>
        <v>11</v>
      </c>
      <c r="AB34" s="37">
        <v>41.3</v>
      </c>
      <c r="AC34" s="38">
        <v>2</v>
      </c>
      <c r="AD34" s="39">
        <v>0</v>
      </c>
      <c r="AE34" s="39">
        <v>0</v>
      </c>
      <c r="AF34" s="41">
        <f t="shared" si="34"/>
        <v>51.3</v>
      </c>
      <c r="AG34" s="42">
        <f t="shared" si="7"/>
        <v>24</v>
      </c>
      <c r="AH34" s="37">
        <v>51.49</v>
      </c>
      <c r="AI34" s="38">
        <v>3</v>
      </c>
      <c r="AJ34" s="39">
        <v>1</v>
      </c>
      <c r="AK34" s="39">
        <v>0</v>
      </c>
      <c r="AL34" s="41">
        <f t="shared" si="35"/>
        <v>76.49000000000001</v>
      </c>
      <c r="AM34" s="42">
        <f t="shared" si="9"/>
        <v>31</v>
      </c>
      <c r="AN34" s="37">
        <v>53.25</v>
      </c>
      <c r="AO34" s="38">
        <v>4</v>
      </c>
      <c r="AP34" s="39">
        <v>1</v>
      </c>
      <c r="AQ34" s="39">
        <v>0</v>
      </c>
      <c r="AR34" s="41">
        <f t="shared" si="36"/>
        <v>83.25</v>
      </c>
      <c r="AS34" s="42">
        <f t="shared" si="10"/>
        <v>31</v>
      </c>
      <c r="AT34" s="43" t="s">
        <v>39</v>
      </c>
    </row>
    <row r="35" spans="1:46" s="43" customFormat="1" ht="15.75">
      <c r="A35" s="1" t="s">
        <v>79</v>
      </c>
      <c r="B35" s="29"/>
      <c r="C35" s="30"/>
      <c r="D35" s="31"/>
      <c r="E35" s="32">
        <f t="shared" si="0"/>
        <v>38</v>
      </c>
      <c r="F35" s="33">
        <f t="shared" si="17"/>
        <v>230</v>
      </c>
      <c r="G35" s="34">
        <f t="shared" si="18"/>
        <v>1</v>
      </c>
      <c r="H35" s="35">
        <f t="shared" si="19"/>
        <v>12</v>
      </c>
      <c r="I35" s="36">
        <f t="shared" si="20"/>
        <v>1651.5700000000002</v>
      </c>
      <c r="J35" s="37">
        <v>999</v>
      </c>
      <c r="K35" s="38">
        <v>0</v>
      </c>
      <c r="L35" s="39">
        <v>0</v>
      </c>
      <c r="M35" s="39">
        <v>0</v>
      </c>
      <c r="N35" s="40">
        <f t="shared" si="21"/>
        <v>999</v>
      </c>
      <c r="O35" s="35">
        <f t="shared" si="2"/>
        <v>41</v>
      </c>
      <c r="P35" s="37">
        <v>137.43</v>
      </c>
      <c r="Q35" s="38">
        <v>4</v>
      </c>
      <c r="R35" s="39">
        <v>1</v>
      </c>
      <c r="S35" s="39">
        <v>0</v>
      </c>
      <c r="T35" s="41">
        <f t="shared" si="22"/>
        <v>167.43</v>
      </c>
      <c r="U35" s="42">
        <f t="shared" si="4"/>
        <v>40</v>
      </c>
      <c r="V35" s="37">
        <v>129.85</v>
      </c>
      <c r="W35" s="38">
        <v>1</v>
      </c>
      <c r="X35" s="39">
        <v>0</v>
      </c>
      <c r="Y35" s="39">
        <v>0</v>
      </c>
      <c r="Z35" s="41">
        <f t="shared" si="23"/>
        <v>134.85</v>
      </c>
      <c r="AA35" s="42">
        <f t="shared" si="5"/>
        <v>39</v>
      </c>
      <c r="AB35" s="37">
        <v>82.66</v>
      </c>
      <c r="AC35" s="38">
        <v>2</v>
      </c>
      <c r="AD35" s="39">
        <v>1</v>
      </c>
      <c r="AE35" s="39">
        <v>0</v>
      </c>
      <c r="AF35" s="41">
        <f t="shared" si="24"/>
        <v>102.66</v>
      </c>
      <c r="AG35" s="42">
        <f t="shared" si="7"/>
        <v>38</v>
      </c>
      <c r="AH35" s="37">
        <v>105.48</v>
      </c>
      <c r="AI35" s="38">
        <v>3</v>
      </c>
      <c r="AJ35" s="39">
        <v>0</v>
      </c>
      <c r="AK35" s="39">
        <v>0</v>
      </c>
      <c r="AL35" s="41">
        <f t="shared" si="25"/>
        <v>120.48</v>
      </c>
      <c r="AM35" s="42">
        <f t="shared" si="9"/>
        <v>36</v>
      </c>
      <c r="AN35" s="37">
        <v>117.15</v>
      </c>
      <c r="AO35" s="38">
        <v>2</v>
      </c>
      <c r="AP35" s="39">
        <v>0</v>
      </c>
      <c r="AQ35" s="39">
        <v>0</v>
      </c>
      <c r="AR35" s="41">
        <f t="shared" si="26"/>
        <v>127.15</v>
      </c>
      <c r="AS35" s="42">
        <f t="shared" si="10"/>
        <v>36</v>
      </c>
      <c r="AT35" s="43" t="s">
        <v>60</v>
      </c>
    </row>
    <row r="36" spans="1:46" s="43" customFormat="1" ht="15.75">
      <c r="A36" s="1" t="s">
        <v>80</v>
      </c>
      <c r="B36" s="29"/>
      <c r="C36" s="30"/>
      <c r="D36" s="31"/>
      <c r="E36" s="32">
        <f t="shared" si="0"/>
        <v>35</v>
      </c>
      <c r="F36" s="33">
        <f t="shared" si="17"/>
        <v>200</v>
      </c>
      <c r="G36" s="34">
        <f t="shared" si="18"/>
        <v>1</v>
      </c>
      <c r="H36" s="35">
        <f t="shared" si="19"/>
        <v>29</v>
      </c>
      <c r="I36" s="36">
        <f t="shared" si="20"/>
        <v>576.71</v>
      </c>
      <c r="J36" s="37">
        <v>24.4</v>
      </c>
      <c r="K36" s="38">
        <v>0</v>
      </c>
      <c r="L36" s="39">
        <v>0</v>
      </c>
      <c r="M36" s="39">
        <v>0</v>
      </c>
      <c r="N36" s="40">
        <f t="shared" si="21"/>
        <v>24.4</v>
      </c>
      <c r="O36" s="35">
        <f t="shared" si="2"/>
        <v>21</v>
      </c>
      <c r="P36" s="37">
        <v>91.28</v>
      </c>
      <c r="Q36" s="38">
        <v>7</v>
      </c>
      <c r="R36" s="39">
        <v>0</v>
      </c>
      <c r="S36" s="39">
        <v>0</v>
      </c>
      <c r="T36" s="41">
        <f t="shared" si="22"/>
        <v>126.28</v>
      </c>
      <c r="U36" s="42">
        <f t="shared" si="4"/>
        <v>36</v>
      </c>
      <c r="V36" s="37">
        <v>68.63</v>
      </c>
      <c r="W36" s="38">
        <v>7</v>
      </c>
      <c r="X36" s="39">
        <v>0</v>
      </c>
      <c r="Y36" s="39">
        <v>0</v>
      </c>
      <c r="Z36" s="41">
        <f t="shared" si="23"/>
        <v>103.63</v>
      </c>
      <c r="AA36" s="42">
        <f t="shared" si="5"/>
        <v>36</v>
      </c>
      <c r="AB36" s="37">
        <v>59.28</v>
      </c>
      <c r="AC36" s="38">
        <v>7</v>
      </c>
      <c r="AD36" s="39">
        <v>0</v>
      </c>
      <c r="AE36" s="39">
        <v>0</v>
      </c>
      <c r="AF36" s="41">
        <f t="shared" si="24"/>
        <v>94.28</v>
      </c>
      <c r="AG36" s="42">
        <f t="shared" si="7"/>
        <v>36</v>
      </c>
      <c r="AH36" s="37">
        <v>100.11</v>
      </c>
      <c r="AI36" s="38">
        <v>7</v>
      </c>
      <c r="AJ36" s="39">
        <v>0</v>
      </c>
      <c r="AK36" s="39">
        <v>0</v>
      </c>
      <c r="AL36" s="41">
        <f t="shared" si="25"/>
        <v>135.11</v>
      </c>
      <c r="AM36" s="42">
        <f t="shared" si="9"/>
        <v>38</v>
      </c>
      <c r="AN36" s="37">
        <v>88.01</v>
      </c>
      <c r="AO36" s="38">
        <v>1</v>
      </c>
      <c r="AP36" s="39">
        <v>0</v>
      </c>
      <c r="AQ36" s="39">
        <v>0</v>
      </c>
      <c r="AR36" s="41">
        <f t="shared" si="26"/>
        <v>93.01</v>
      </c>
      <c r="AS36" s="42">
        <f t="shared" si="10"/>
        <v>33</v>
      </c>
      <c r="AT36" s="43" t="s">
        <v>50</v>
      </c>
    </row>
    <row r="37" spans="1:46" s="43" customFormat="1" ht="15.75">
      <c r="A37" s="1" t="s">
        <v>81</v>
      </c>
      <c r="B37" s="29"/>
      <c r="C37" s="30"/>
      <c r="D37" s="31"/>
      <c r="E37" s="32">
        <f t="shared" si="0"/>
        <v>8</v>
      </c>
      <c r="F37" s="33">
        <f t="shared" si="17"/>
        <v>59</v>
      </c>
      <c r="G37" s="34">
        <f t="shared" si="18"/>
        <v>4</v>
      </c>
      <c r="H37" s="35">
        <f t="shared" si="19"/>
        <v>3</v>
      </c>
      <c r="I37" s="36">
        <f t="shared" si="20"/>
        <v>239.8</v>
      </c>
      <c r="J37" s="37">
        <v>16.15</v>
      </c>
      <c r="K37" s="38">
        <v>0</v>
      </c>
      <c r="L37" s="39">
        <v>0</v>
      </c>
      <c r="M37" s="39">
        <v>0</v>
      </c>
      <c r="N37" s="40">
        <f t="shared" si="21"/>
        <v>16.15</v>
      </c>
      <c r="O37" s="35">
        <f t="shared" si="2"/>
        <v>5</v>
      </c>
      <c r="P37" s="37">
        <v>54.54</v>
      </c>
      <c r="Q37" s="84">
        <v>0</v>
      </c>
      <c r="R37" s="39">
        <v>0</v>
      </c>
      <c r="S37" s="39">
        <v>0</v>
      </c>
      <c r="T37" s="41">
        <f t="shared" si="22"/>
        <v>54.54</v>
      </c>
      <c r="U37" s="42">
        <f t="shared" si="4"/>
        <v>14</v>
      </c>
      <c r="V37" s="37">
        <v>29.45</v>
      </c>
      <c r="W37" s="38">
        <v>0</v>
      </c>
      <c r="X37" s="39">
        <v>0</v>
      </c>
      <c r="Y37" s="39">
        <v>0</v>
      </c>
      <c r="Z37" s="41">
        <f t="shared" si="23"/>
        <v>29.45</v>
      </c>
      <c r="AA37" s="42">
        <f t="shared" si="5"/>
        <v>2</v>
      </c>
      <c r="AB37" s="37">
        <v>39.52</v>
      </c>
      <c r="AC37" s="38">
        <v>0</v>
      </c>
      <c r="AD37" s="39">
        <v>0</v>
      </c>
      <c r="AE37" s="39">
        <v>0</v>
      </c>
      <c r="AF37" s="41">
        <f t="shared" si="24"/>
        <v>39.52</v>
      </c>
      <c r="AG37" s="42">
        <f t="shared" si="7"/>
        <v>13</v>
      </c>
      <c r="AH37" s="37">
        <v>29.12</v>
      </c>
      <c r="AI37" s="38">
        <v>1</v>
      </c>
      <c r="AJ37" s="39">
        <v>0</v>
      </c>
      <c r="AK37" s="39">
        <v>0</v>
      </c>
      <c r="AL37" s="41">
        <f t="shared" si="25"/>
        <v>34.120000000000005</v>
      </c>
      <c r="AM37" s="42">
        <f t="shared" si="9"/>
        <v>4</v>
      </c>
      <c r="AN37" s="37">
        <v>46.02</v>
      </c>
      <c r="AO37" s="38">
        <v>2</v>
      </c>
      <c r="AP37" s="39">
        <v>1</v>
      </c>
      <c r="AQ37" s="39">
        <v>0</v>
      </c>
      <c r="AR37" s="41">
        <f t="shared" si="26"/>
        <v>66.02000000000001</v>
      </c>
      <c r="AS37" s="42">
        <f t="shared" si="10"/>
        <v>21</v>
      </c>
      <c r="AT37" s="43" t="s">
        <v>39</v>
      </c>
    </row>
    <row r="38" spans="1:46" s="43" customFormat="1" ht="15.75">
      <c r="A38" s="1" t="s">
        <v>88</v>
      </c>
      <c r="B38" s="29"/>
      <c r="C38" s="30"/>
      <c r="D38" s="31"/>
      <c r="E38" s="32">
        <f t="shared" si="0"/>
        <v>5</v>
      </c>
      <c r="F38" s="33">
        <f t="shared" si="17"/>
        <v>51</v>
      </c>
      <c r="G38" s="34">
        <f t="shared" si="18"/>
        <v>3</v>
      </c>
      <c r="H38" s="35">
        <f t="shared" si="19"/>
        <v>5</v>
      </c>
      <c r="I38" s="36">
        <f t="shared" si="20"/>
        <v>221.86</v>
      </c>
      <c r="J38" s="37">
        <v>13.93</v>
      </c>
      <c r="K38" s="38">
        <v>0</v>
      </c>
      <c r="L38" s="39">
        <v>0</v>
      </c>
      <c r="M38" s="39">
        <v>0</v>
      </c>
      <c r="N38" s="40">
        <f t="shared" si="21"/>
        <v>13.93</v>
      </c>
      <c r="O38" s="35">
        <f t="shared" si="2"/>
        <v>2</v>
      </c>
      <c r="P38" s="37">
        <v>56.69</v>
      </c>
      <c r="Q38" s="38">
        <v>0</v>
      </c>
      <c r="R38" s="39">
        <v>0</v>
      </c>
      <c r="S38" s="39">
        <v>0</v>
      </c>
      <c r="T38" s="41">
        <f t="shared" si="22"/>
        <v>56.69</v>
      </c>
      <c r="U38" s="42">
        <f t="shared" si="4"/>
        <v>18</v>
      </c>
      <c r="V38" s="37">
        <v>31.91</v>
      </c>
      <c r="W38" s="38">
        <v>2</v>
      </c>
      <c r="X38" s="39">
        <v>0</v>
      </c>
      <c r="Y38" s="39">
        <v>0</v>
      </c>
      <c r="Z38" s="41">
        <f t="shared" si="23"/>
        <v>41.91</v>
      </c>
      <c r="AA38" s="42">
        <f t="shared" si="5"/>
        <v>13</v>
      </c>
      <c r="AB38" s="37">
        <v>24.39</v>
      </c>
      <c r="AC38" s="38">
        <v>2</v>
      </c>
      <c r="AD38" s="39">
        <v>0</v>
      </c>
      <c r="AE38" s="39">
        <v>0</v>
      </c>
      <c r="AF38" s="41">
        <f t="shared" si="24"/>
        <v>34.39</v>
      </c>
      <c r="AG38" s="42">
        <f t="shared" si="7"/>
        <v>7</v>
      </c>
      <c r="AH38" s="37">
        <v>34.41</v>
      </c>
      <c r="AI38" s="84">
        <v>0</v>
      </c>
      <c r="AJ38" s="39">
        <v>0</v>
      </c>
      <c r="AK38" s="39">
        <v>0</v>
      </c>
      <c r="AL38" s="41">
        <f t="shared" si="25"/>
        <v>34.41</v>
      </c>
      <c r="AM38" s="42">
        <f t="shared" si="9"/>
        <v>5</v>
      </c>
      <c r="AN38" s="37">
        <v>35.53</v>
      </c>
      <c r="AO38" s="38">
        <v>1</v>
      </c>
      <c r="AP38" s="39">
        <v>0</v>
      </c>
      <c r="AQ38" s="39">
        <v>0</v>
      </c>
      <c r="AR38" s="41">
        <f t="shared" si="26"/>
        <v>40.53</v>
      </c>
      <c r="AS38" s="42">
        <f t="shared" si="10"/>
        <v>6</v>
      </c>
      <c r="AT38" s="43" t="s">
        <v>37</v>
      </c>
    </row>
    <row r="39" spans="1:46" s="43" customFormat="1" ht="15.75">
      <c r="A39" s="1" t="s">
        <v>82</v>
      </c>
      <c r="B39" s="29"/>
      <c r="C39" s="30"/>
      <c r="D39" s="31"/>
      <c r="E39" s="32">
        <f t="shared" si="0"/>
        <v>36</v>
      </c>
      <c r="F39" s="33">
        <f t="shared" si="11"/>
        <v>209</v>
      </c>
      <c r="G39" s="34">
        <f t="shared" si="12"/>
        <v>2</v>
      </c>
      <c r="H39" s="35">
        <f t="shared" si="13"/>
        <v>10</v>
      </c>
      <c r="I39" s="36">
        <f t="shared" si="14"/>
        <v>627</v>
      </c>
      <c r="J39" s="37">
        <v>28.5</v>
      </c>
      <c r="K39" s="38">
        <v>0</v>
      </c>
      <c r="L39" s="39">
        <v>0</v>
      </c>
      <c r="M39" s="39">
        <v>0</v>
      </c>
      <c r="N39" s="40">
        <f t="shared" si="1"/>
        <v>28.5</v>
      </c>
      <c r="O39" s="35">
        <f t="shared" si="2"/>
        <v>26</v>
      </c>
      <c r="P39" s="37">
        <v>114.15</v>
      </c>
      <c r="Q39" s="84">
        <v>4</v>
      </c>
      <c r="R39" s="39">
        <v>0</v>
      </c>
      <c r="S39" s="39">
        <v>0</v>
      </c>
      <c r="T39" s="41">
        <f t="shared" si="3"/>
        <v>134.15</v>
      </c>
      <c r="U39" s="42">
        <f t="shared" si="4"/>
        <v>37</v>
      </c>
      <c r="V39" s="37">
        <v>100.23</v>
      </c>
      <c r="W39" s="38">
        <v>2</v>
      </c>
      <c r="X39" s="39">
        <v>0</v>
      </c>
      <c r="Y39" s="39">
        <v>0</v>
      </c>
      <c r="Z39" s="41">
        <f t="shared" si="15"/>
        <v>110.23</v>
      </c>
      <c r="AA39" s="42">
        <f t="shared" si="5"/>
        <v>37</v>
      </c>
      <c r="AB39" s="37">
        <v>90.78</v>
      </c>
      <c r="AC39" s="38">
        <v>2</v>
      </c>
      <c r="AD39" s="39">
        <v>0</v>
      </c>
      <c r="AE39" s="39">
        <v>0</v>
      </c>
      <c r="AF39" s="41">
        <f t="shared" si="6"/>
        <v>100.78</v>
      </c>
      <c r="AG39" s="42">
        <f t="shared" si="7"/>
        <v>37</v>
      </c>
      <c r="AH39" s="37">
        <v>116.67</v>
      </c>
      <c r="AI39" s="38">
        <v>2</v>
      </c>
      <c r="AJ39" s="39">
        <v>0</v>
      </c>
      <c r="AK39" s="39">
        <v>0</v>
      </c>
      <c r="AL39" s="41">
        <f t="shared" si="8"/>
        <v>126.67</v>
      </c>
      <c r="AM39" s="42">
        <f t="shared" si="9"/>
        <v>37</v>
      </c>
      <c r="AN39" s="37">
        <v>126.67</v>
      </c>
      <c r="AO39" s="38">
        <v>0</v>
      </c>
      <c r="AP39" s="39">
        <v>0</v>
      </c>
      <c r="AQ39" s="39">
        <v>0</v>
      </c>
      <c r="AR39" s="41">
        <f t="shared" si="16"/>
        <v>126.67</v>
      </c>
      <c r="AS39" s="42">
        <f t="shared" si="10"/>
        <v>35</v>
      </c>
      <c r="AT39" s="43" t="s">
        <v>56</v>
      </c>
    </row>
    <row r="40" spans="1:46" s="43" customFormat="1" ht="15.75">
      <c r="A40" s="1" t="s">
        <v>83</v>
      </c>
      <c r="B40" s="29"/>
      <c r="C40" s="30"/>
      <c r="D40" s="31"/>
      <c r="E40" s="32">
        <f t="shared" si="0"/>
        <v>23</v>
      </c>
      <c r="F40" s="33">
        <f t="shared" si="11"/>
        <v>136</v>
      </c>
      <c r="G40" s="34">
        <f t="shared" si="12"/>
        <v>5</v>
      </c>
      <c r="H40" s="35">
        <f t="shared" si="13"/>
        <v>1</v>
      </c>
      <c r="I40" s="36">
        <f t="shared" si="14"/>
        <v>318.32</v>
      </c>
      <c r="J40" s="37">
        <v>29.22</v>
      </c>
      <c r="K40" s="38">
        <v>0</v>
      </c>
      <c r="L40" s="39">
        <v>0</v>
      </c>
      <c r="M40" s="39">
        <v>0</v>
      </c>
      <c r="N40" s="40">
        <f t="shared" si="1"/>
        <v>29.22</v>
      </c>
      <c r="O40" s="35">
        <f t="shared" si="2"/>
        <v>29</v>
      </c>
      <c r="P40" s="37">
        <v>53.04</v>
      </c>
      <c r="Q40" s="38">
        <v>1</v>
      </c>
      <c r="R40" s="39">
        <v>0</v>
      </c>
      <c r="S40" s="39">
        <v>0</v>
      </c>
      <c r="T40" s="41">
        <f t="shared" si="3"/>
        <v>58.04</v>
      </c>
      <c r="U40" s="42">
        <f t="shared" si="4"/>
        <v>21</v>
      </c>
      <c r="V40" s="37">
        <v>53.58</v>
      </c>
      <c r="W40" s="38">
        <v>0</v>
      </c>
      <c r="X40" s="39">
        <v>0</v>
      </c>
      <c r="Y40" s="39">
        <v>0</v>
      </c>
      <c r="Z40" s="41">
        <f t="shared" si="15"/>
        <v>53.58</v>
      </c>
      <c r="AA40" s="42">
        <f t="shared" si="5"/>
        <v>21</v>
      </c>
      <c r="AB40" s="37">
        <v>51.75</v>
      </c>
      <c r="AC40" s="38">
        <v>0</v>
      </c>
      <c r="AD40" s="39">
        <v>0</v>
      </c>
      <c r="AE40" s="39">
        <v>0</v>
      </c>
      <c r="AF40" s="41">
        <f t="shared" si="6"/>
        <v>51.75</v>
      </c>
      <c r="AG40" s="42">
        <f t="shared" si="7"/>
        <v>25</v>
      </c>
      <c r="AH40" s="37">
        <v>54.12</v>
      </c>
      <c r="AI40" s="38">
        <v>0</v>
      </c>
      <c r="AJ40" s="39">
        <v>0</v>
      </c>
      <c r="AK40" s="39">
        <v>0</v>
      </c>
      <c r="AL40" s="41">
        <f t="shared" si="8"/>
        <v>54.12</v>
      </c>
      <c r="AM40" s="42">
        <f t="shared" si="9"/>
        <v>15</v>
      </c>
      <c r="AN40" s="37">
        <v>71.61</v>
      </c>
      <c r="AO40" s="38">
        <v>0</v>
      </c>
      <c r="AP40" s="39">
        <v>0</v>
      </c>
      <c r="AQ40" s="39">
        <v>0</v>
      </c>
      <c r="AR40" s="41">
        <f t="shared" si="16"/>
        <v>71.61</v>
      </c>
      <c r="AS40" s="42">
        <f t="shared" si="10"/>
        <v>25</v>
      </c>
      <c r="AT40" s="43" t="s">
        <v>43</v>
      </c>
    </row>
    <row r="41" spans="1:46" s="43" customFormat="1" ht="15.75">
      <c r="A41" s="1" t="s">
        <v>84</v>
      </c>
      <c r="B41" s="29"/>
      <c r="C41" s="30"/>
      <c r="D41" s="31"/>
      <c r="E41" s="32">
        <f t="shared" si="0"/>
        <v>18</v>
      </c>
      <c r="F41" s="33">
        <f t="shared" si="11"/>
        <v>118</v>
      </c>
      <c r="G41" s="34">
        <f t="shared" si="12"/>
        <v>6</v>
      </c>
      <c r="H41" s="35">
        <f t="shared" si="13"/>
        <v>0</v>
      </c>
      <c r="I41" s="36">
        <f t="shared" si="14"/>
        <v>306.39</v>
      </c>
      <c r="J41" s="37">
        <v>24.06</v>
      </c>
      <c r="K41" s="38">
        <v>0</v>
      </c>
      <c r="L41" s="39">
        <v>0</v>
      </c>
      <c r="M41" s="39">
        <v>0</v>
      </c>
      <c r="N41" s="40">
        <f t="shared" si="1"/>
        <v>24.06</v>
      </c>
      <c r="O41" s="35">
        <f t="shared" si="2"/>
        <v>19</v>
      </c>
      <c r="P41" s="37">
        <v>55.37</v>
      </c>
      <c r="Q41" s="38">
        <v>0</v>
      </c>
      <c r="R41" s="39">
        <v>0</v>
      </c>
      <c r="S41" s="39">
        <v>0</v>
      </c>
      <c r="T41" s="41">
        <f t="shared" si="3"/>
        <v>55.37</v>
      </c>
      <c r="U41" s="42">
        <f t="shared" si="4"/>
        <v>15</v>
      </c>
      <c r="V41" s="37">
        <v>53.62</v>
      </c>
      <c r="W41" s="38">
        <v>0</v>
      </c>
      <c r="X41" s="39">
        <v>0</v>
      </c>
      <c r="Y41" s="39">
        <v>0</v>
      </c>
      <c r="Z41" s="41">
        <f t="shared" si="15"/>
        <v>53.62</v>
      </c>
      <c r="AA41" s="42">
        <f t="shared" si="5"/>
        <v>22</v>
      </c>
      <c r="AB41" s="37">
        <v>48.4</v>
      </c>
      <c r="AC41" s="38">
        <v>0</v>
      </c>
      <c r="AD41" s="39">
        <v>0</v>
      </c>
      <c r="AE41" s="39">
        <v>0</v>
      </c>
      <c r="AF41" s="41">
        <f t="shared" si="6"/>
        <v>48.4</v>
      </c>
      <c r="AG41" s="42">
        <f t="shared" si="7"/>
        <v>22</v>
      </c>
      <c r="AH41" s="37">
        <v>58.68</v>
      </c>
      <c r="AI41" s="38">
        <v>0</v>
      </c>
      <c r="AJ41" s="39">
        <v>0</v>
      </c>
      <c r="AK41" s="39">
        <v>0</v>
      </c>
      <c r="AL41" s="41">
        <f t="shared" si="8"/>
        <v>58.68</v>
      </c>
      <c r="AM41" s="42">
        <f t="shared" si="9"/>
        <v>18</v>
      </c>
      <c r="AN41" s="37">
        <v>66.26</v>
      </c>
      <c r="AO41" s="38">
        <v>0</v>
      </c>
      <c r="AP41" s="39">
        <v>0</v>
      </c>
      <c r="AQ41" s="39">
        <v>0</v>
      </c>
      <c r="AR41" s="41">
        <f t="shared" si="16"/>
        <v>66.26</v>
      </c>
      <c r="AS41" s="42">
        <f t="shared" si="10"/>
        <v>22</v>
      </c>
      <c r="AT41" s="43" t="s">
        <v>63</v>
      </c>
    </row>
    <row r="42" spans="1:46" s="43" customFormat="1" ht="15.75">
      <c r="A42" s="1" t="s">
        <v>85</v>
      </c>
      <c r="B42" s="29"/>
      <c r="C42" s="30"/>
      <c r="D42" s="31"/>
      <c r="E42" s="32">
        <f t="shared" si="0"/>
        <v>6</v>
      </c>
      <c r="F42" s="33">
        <f t="shared" si="11"/>
        <v>53</v>
      </c>
      <c r="G42" s="34">
        <f t="shared" si="12"/>
        <v>5</v>
      </c>
      <c r="H42" s="35">
        <f t="shared" si="13"/>
        <v>1</v>
      </c>
      <c r="I42" s="36">
        <f t="shared" si="14"/>
        <v>217.5</v>
      </c>
      <c r="J42" s="37">
        <v>26.81</v>
      </c>
      <c r="K42" s="38">
        <v>0</v>
      </c>
      <c r="L42" s="39">
        <v>0</v>
      </c>
      <c r="M42" s="39">
        <v>0</v>
      </c>
      <c r="N42" s="40">
        <f t="shared" si="1"/>
        <v>26.81</v>
      </c>
      <c r="O42" s="35">
        <f t="shared" si="2"/>
        <v>22</v>
      </c>
      <c r="P42" s="37">
        <v>42.18</v>
      </c>
      <c r="Q42" s="38">
        <v>0</v>
      </c>
      <c r="R42" s="39">
        <v>0</v>
      </c>
      <c r="S42" s="39">
        <v>0</v>
      </c>
      <c r="T42" s="41">
        <f t="shared" si="3"/>
        <v>42.18</v>
      </c>
      <c r="U42" s="42">
        <f t="shared" si="4"/>
        <v>8</v>
      </c>
      <c r="V42" s="37">
        <v>36.44</v>
      </c>
      <c r="W42" s="38">
        <v>0</v>
      </c>
      <c r="X42" s="39">
        <v>0</v>
      </c>
      <c r="Y42" s="39">
        <v>0</v>
      </c>
      <c r="Z42" s="41">
        <f t="shared" si="15"/>
        <v>36.44</v>
      </c>
      <c r="AA42" s="42">
        <f t="shared" si="5"/>
        <v>7</v>
      </c>
      <c r="AB42" s="37">
        <v>33</v>
      </c>
      <c r="AC42" s="38">
        <v>0</v>
      </c>
      <c r="AD42" s="39">
        <v>0</v>
      </c>
      <c r="AE42" s="39">
        <v>0</v>
      </c>
      <c r="AF42" s="41">
        <f t="shared" si="6"/>
        <v>33</v>
      </c>
      <c r="AG42" s="42">
        <f t="shared" si="7"/>
        <v>4</v>
      </c>
      <c r="AH42" s="37">
        <v>33.93</v>
      </c>
      <c r="AI42" s="38">
        <v>1</v>
      </c>
      <c r="AJ42" s="39">
        <v>0</v>
      </c>
      <c r="AK42" s="39">
        <v>0</v>
      </c>
      <c r="AL42" s="41">
        <f t="shared" si="8"/>
        <v>38.93</v>
      </c>
      <c r="AM42" s="42">
        <f t="shared" si="9"/>
        <v>7</v>
      </c>
      <c r="AN42" s="37">
        <v>40.14</v>
      </c>
      <c r="AO42" s="38">
        <v>0</v>
      </c>
      <c r="AP42" s="39">
        <v>0</v>
      </c>
      <c r="AQ42" s="39">
        <v>0</v>
      </c>
      <c r="AR42" s="41">
        <f t="shared" si="16"/>
        <v>40.14</v>
      </c>
      <c r="AS42" s="42">
        <f t="shared" si="10"/>
        <v>5</v>
      </c>
      <c r="AT42" s="43" t="s">
        <v>63</v>
      </c>
    </row>
    <row r="43" spans="1:46" s="43" customFormat="1" ht="15.75">
      <c r="A43" s="1" t="s">
        <v>86</v>
      </c>
      <c r="B43" s="29"/>
      <c r="C43" s="30"/>
      <c r="D43" s="31"/>
      <c r="E43" s="32">
        <f t="shared" si="0"/>
        <v>31</v>
      </c>
      <c r="F43" s="33">
        <f t="shared" si="11"/>
        <v>174</v>
      </c>
      <c r="G43" s="34">
        <f t="shared" si="12"/>
        <v>5</v>
      </c>
      <c r="H43" s="35">
        <f t="shared" si="13"/>
        <v>1</v>
      </c>
      <c r="I43" s="36">
        <f t="shared" si="14"/>
        <v>387.73</v>
      </c>
      <c r="J43" s="37">
        <v>36.66</v>
      </c>
      <c r="K43" s="38">
        <v>0</v>
      </c>
      <c r="L43" s="39">
        <v>0</v>
      </c>
      <c r="M43" s="39">
        <v>0</v>
      </c>
      <c r="N43" s="40">
        <f t="shared" si="1"/>
        <v>36.66</v>
      </c>
      <c r="O43" s="35">
        <f t="shared" si="2"/>
        <v>35</v>
      </c>
      <c r="P43" s="37">
        <v>63.77</v>
      </c>
      <c r="Q43" s="38">
        <v>1</v>
      </c>
      <c r="R43" s="39">
        <v>0</v>
      </c>
      <c r="S43" s="39">
        <v>0</v>
      </c>
      <c r="T43" s="41">
        <f t="shared" si="3"/>
        <v>68.77000000000001</v>
      </c>
      <c r="U43" s="42">
        <f t="shared" si="4"/>
        <v>25</v>
      </c>
      <c r="V43" s="37">
        <v>62.42</v>
      </c>
      <c r="W43" s="38">
        <v>0</v>
      </c>
      <c r="X43" s="39">
        <v>0</v>
      </c>
      <c r="Y43" s="39">
        <v>0</v>
      </c>
      <c r="Z43" s="41">
        <f t="shared" si="15"/>
        <v>62.42</v>
      </c>
      <c r="AA43" s="42">
        <f t="shared" si="5"/>
        <v>25</v>
      </c>
      <c r="AB43" s="37">
        <v>55.8</v>
      </c>
      <c r="AC43" s="38">
        <v>0</v>
      </c>
      <c r="AD43" s="39">
        <v>1</v>
      </c>
      <c r="AE43" s="39">
        <v>0</v>
      </c>
      <c r="AF43" s="41">
        <f t="shared" si="6"/>
        <v>65.8</v>
      </c>
      <c r="AG43" s="42">
        <f t="shared" si="7"/>
        <v>33</v>
      </c>
      <c r="AH43" s="37">
        <v>66.14</v>
      </c>
      <c r="AI43" s="84">
        <v>0</v>
      </c>
      <c r="AJ43" s="39">
        <v>0</v>
      </c>
      <c r="AK43" s="39">
        <v>0</v>
      </c>
      <c r="AL43" s="41">
        <f t="shared" si="8"/>
        <v>66.14</v>
      </c>
      <c r="AM43" s="42">
        <f t="shared" si="9"/>
        <v>24</v>
      </c>
      <c r="AN43" s="37">
        <v>87.94</v>
      </c>
      <c r="AO43" s="38">
        <v>0</v>
      </c>
      <c r="AP43" s="39">
        <v>0</v>
      </c>
      <c r="AQ43" s="39">
        <v>0</v>
      </c>
      <c r="AR43" s="41">
        <f t="shared" si="16"/>
        <v>87.94</v>
      </c>
      <c r="AS43" s="42">
        <f t="shared" si="10"/>
        <v>32</v>
      </c>
      <c r="AT43" s="43" t="s">
        <v>72</v>
      </c>
    </row>
    <row r="44" spans="1:46" s="43" customFormat="1" ht="15.75">
      <c r="A44" s="1" t="s">
        <v>87</v>
      </c>
      <c r="B44" s="29"/>
      <c r="C44" s="30"/>
      <c r="D44" s="31"/>
      <c r="E44" s="32">
        <f t="shared" si="0"/>
        <v>33</v>
      </c>
      <c r="F44" s="33">
        <f t="shared" si="11"/>
        <v>178</v>
      </c>
      <c r="G44" s="34">
        <f t="shared" si="12"/>
        <v>1</v>
      </c>
      <c r="H44" s="35">
        <f t="shared" si="13"/>
        <v>20</v>
      </c>
      <c r="I44" s="36">
        <f t="shared" si="14"/>
        <v>461.66999999999996</v>
      </c>
      <c r="J44" s="37">
        <v>23.45</v>
      </c>
      <c r="K44" s="38">
        <v>0</v>
      </c>
      <c r="L44" s="39">
        <v>0</v>
      </c>
      <c r="M44" s="39">
        <v>0</v>
      </c>
      <c r="N44" s="40">
        <f t="shared" si="1"/>
        <v>23.45</v>
      </c>
      <c r="O44" s="35">
        <f t="shared" si="2"/>
        <v>17</v>
      </c>
      <c r="P44" s="37">
        <v>67.23</v>
      </c>
      <c r="Q44" s="38">
        <v>4</v>
      </c>
      <c r="R44" s="39">
        <v>0</v>
      </c>
      <c r="S44" s="39">
        <v>0</v>
      </c>
      <c r="T44" s="41">
        <f t="shared" si="3"/>
        <v>87.23</v>
      </c>
      <c r="U44" s="42">
        <f t="shared" si="4"/>
        <v>31</v>
      </c>
      <c r="V44" s="37">
        <v>61.45</v>
      </c>
      <c r="W44" s="38">
        <v>3</v>
      </c>
      <c r="X44" s="39">
        <v>0</v>
      </c>
      <c r="Y44" s="39">
        <v>0</v>
      </c>
      <c r="Z44" s="41">
        <f t="shared" si="15"/>
        <v>76.45</v>
      </c>
      <c r="AA44" s="42">
        <f t="shared" si="5"/>
        <v>30</v>
      </c>
      <c r="AB44" s="37">
        <v>48.15</v>
      </c>
      <c r="AC44" s="38">
        <v>5</v>
      </c>
      <c r="AD44" s="39">
        <v>0</v>
      </c>
      <c r="AE44" s="39">
        <v>0</v>
      </c>
      <c r="AF44" s="41">
        <f t="shared" si="6"/>
        <v>73.15</v>
      </c>
      <c r="AG44" s="42">
        <f t="shared" si="7"/>
        <v>34</v>
      </c>
      <c r="AH44" s="37">
        <v>70.61</v>
      </c>
      <c r="AI44" s="38">
        <v>5</v>
      </c>
      <c r="AJ44" s="39">
        <v>0</v>
      </c>
      <c r="AK44" s="39">
        <v>0</v>
      </c>
      <c r="AL44" s="41">
        <f t="shared" si="8"/>
        <v>95.61</v>
      </c>
      <c r="AM44" s="42">
        <f t="shared" si="9"/>
        <v>32</v>
      </c>
      <c r="AN44" s="37">
        <v>90.78</v>
      </c>
      <c r="AO44" s="38">
        <v>3</v>
      </c>
      <c r="AP44" s="39">
        <v>0</v>
      </c>
      <c r="AQ44" s="39">
        <v>0</v>
      </c>
      <c r="AR44" s="41">
        <f t="shared" si="16"/>
        <v>105.78</v>
      </c>
      <c r="AS44" s="42">
        <f t="shared" si="10"/>
        <v>34</v>
      </c>
      <c r="AT44" s="43" t="s">
        <v>37</v>
      </c>
    </row>
    <row r="45" spans="1:45" s="53" customFormat="1" ht="16.5" thickBot="1">
      <c r="A45" s="45" t="s">
        <v>18</v>
      </c>
      <c r="B45" s="45"/>
      <c r="C45" s="45"/>
      <c r="D45" s="45"/>
      <c r="E45" s="46"/>
      <c r="F45" s="47"/>
      <c r="G45" s="48"/>
      <c r="H45" s="49"/>
      <c r="I45" s="50"/>
      <c r="J45" s="51"/>
      <c r="K45" s="47"/>
      <c r="L45" s="47"/>
      <c r="M45" s="47"/>
      <c r="N45" s="52"/>
      <c r="O45" s="49"/>
      <c r="P45" s="51"/>
      <c r="Q45" s="47"/>
      <c r="R45" s="47"/>
      <c r="S45" s="47"/>
      <c r="T45" s="52"/>
      <c r="U45" s="49"/>
      <c r="V45" s="51"/>
      <c r="W45" s="47"/>
      <c r="X45" s="47"/>
      <c r="Y45" s="47"/>
      <c r="Z45" s="52"/>
      <c r="AA45" s="49"/>
      <c r="AB45" s="51"/>
      <c r="AC45" s="47"/>
      <c r="AD45" s="47"/>
      <c r="AE45" s="47"/>
      <c r="AF45" s="52"/>
      <c r="AG45" s="49"/>
      <c r="AH45" s="51"/>
      <c r="AI45" s="47"/>
      <c r="AJ45" s="47"/>
      <c r="AK45" s="47"/>
      <c r="AL45" s="52"/>
      <c r="AM45" s="49"/>
      <c r="AN45" s="51"/>
      <c r="AO45" s="47"/>
      <c r="AP45" s="47"/>
      <c r="AQ45" s="47"/>
      <c r="AR45" s="52"/>
      <c r="AS45" s="49"/>
    </row>
    <row r="46" spans="1:45" s="53" customFormat="1" ht="15">
      <c r="A46" s="54" t="s">
        <v>19</v>
      </c>
      <c r="B46" s="55"/>
      <c r="C46" s="55"/>
      <c r="D46" s="55"/>
      <c r="E46" s="56"/>
      <c r="F46" s="57"/>
      <c r="G46" s="58"/>
      <c r="H46" s="59"/>
      <c r="I46" s="60"/>
      <c r="J46" s="61">
        <v>200</v>
      </c>
      <c r="K46" s="57"/>
      <c r="L46" s="57"/>
      <c r="M46" s="57"/>
      <c r="N46" s="62"/>
      <c r="O46" s="57"/>
      <c r="P46" s="61">
        <v>200</v>
      </c>
      <c r="Q46" s="57"/>
      <c r="R46" s="57"/>
      <c r="S46" s="57"/>
      <c r="T46" s="62"/>
      <c r="U46" s="57"/>
      <c r="V46" s="61">
        <v>200</v>
      </c>
      <c r="W46" s="57"/>
      <c r="X46" s="57"/>
      <c r="Y46" s="57"/>
      <c r="Z46" s="62"/>
      <c r="AA46" s="57"/>
      <c r="AB46" s="61">
        <v>200</v>
      </c>
      <c r="AC46" s="57"/>
      <c r="AD46" s="57"/>
      <c r="AE46" s="57"/>
      <c r="AF46" s="62"/>
      <c r="AG46" s="57"/>
      <c r="AH46" s="61">
        <v>200</v>
      </c>
      <c r="AI46" s="57"/>
      <c r="AJ46" s="57"/>
      <c r="AK46" s="57"/>
      <c r="AL46" s="62"/>
      <c r="AM46" s="57"/>
      <c r="AN46" s="61">
        <v>200</v>
      </c>
      <c r="AO46" s="57"/>
      <c r="AP46" s="57"/>
      <c r="AQ46" s="57"/>
      <c r="AR46" s="62"/>
      <c r="AS46" s="57"/>
    </row>
    <row r="47" spans="1:45" s="53" customFormat="1" ht="15">
      <c r="A47" s="63" t="s">
        <v>20</v>
      </c>
      <c r="B47" s="64"/>
      <c r="C47" s="64"/>
      <c r="D47" s="64"/>
      <c r="E47" s="65"/>
      <c r="F47" s="66"/>
      <c r="G47" s="67"/>
      <c r="H47" s="68"/>
      <c r="I47" s="69"/>
      <c r="J47" s="70">
        <v>20</v>
      </c>
      <c r="K47" s="66"/>
      <c r="L47" s="66"/>
      <c r="M47" s="66"/>
      <c r="N47" s="71"/>
      <c r="O47" s="66"/>
      <c r="P47" s="70">
        <v>20</v>
      </c>
      <c r="Q47" s="66"/>
      <c r="R47" s="66"/>
      <c r="S47" s="66"/>
      <c r="T47" s="71"/>
      <c r="U47" s="66"/>
      <c r="V47" s="70">
        <v>20</v>
      </c>
      <c r="W47" s="66"/>
      <c r="X47" s="66"/>
      <c r="Y47" s="66"/>
      <c r="Z47" s="71"/>
      <c r="AA47" s="66"/>
      <c r="AB47" s="70">
        <v>20</v>
      </c>
      <c r="AC47" s="66"/>
      <c r="AD47" s="66"/>
      <c r="AE47" s="66"/>
      <c r="AF47" s="71"/>
      <c r="AG47" s="66"/>
      <c r="AH47" s="70">
        <v>20</v>
      </c>
      <c r="AI47" s="66"/>
      <c r="AJ47" s="66"/>
      <c r="AK47" s="66"/>
      <c r="AL47" s="71"/>
      <c r="AM47" s="66"/>
      <c r="AN47" s="70">
        <v>20</v>
      </c>
      <c r="AO47" s="66"/>
      <c r="AP47" s="66"/>
      <c r="AQ47" s="66"/>
      <c r="AR47" s="71"/>
      <c r="AS47" s="66"/>
    </row>
    <row r="48" spans="1:45" s="53" customFormat="1" ht="15">
      <c r="A48" s="63" t="s">
        <v>21</v>
      </c>
      <c r="B48" s="64"/>
      <c r="C48" s="64"/>
      <c r="D48" s="64"/>
      <c r="E48" s="65"/>
      <c r="F48" s="66"/>
      <c r="G48" s="67"/>
      <c r="H48" s="68"/>
      <c r="I48" s="69"/>
      <c r="J48" s="70">
        <f>MIN(J3:J45)</f>
        <v>12.88</v>
      </c>
      <c r="K48" s="66"/>
      <c r="L48" s="66"/>
      <c r="M48" s="66"/>
      <c r="N48" s="71">
        <f>MIN(N3:N45)</f>
        <v>12.88</v>
      </c>
      <c r="O48" s="66"/>
      <c r="P48" s="70">
        <f>MIN(P3:P45)</f>
        <v>24.58</v>
      </c>
      <c r="Q48" s="66"/>
      <c r="R48" s="66"/>
      <c r="S48" s="66"/>
      <c r="T48" s="71">
        <f>MIN(T3:T45)</f>
        <v>24.58</v>
      </c>
      <c r="U48" s="66"/>
      <c r="V48" s="70">
        <f>MIN(V3:V45)</f>
        <v>24.81</v>
      </c>
      <c r="W48" s="66"/>
      <c r="X48" s="66"/>
      <c r="Y48" s="66"/>
      <c r="Z48" s="71">
        <f>MIN(Z3:Z45)</f>
        <v>24.81</v>
      </c>
      <c r="AA48" s="66"/>
      <c r="AB48" s="70">
        <f>MIN(AB3:AB45)</f>
        <v>24.39</v>
      </c>
      <c r="AC48" s="66"/>
      <c r="AD48" s="66"/>
      <c r="AE48" s="66"/>
      <c r="AF48" s="71">
        <f>MIN(AF3:AF45)</f>
        <v>25.48</v>
      </c>
      <c r="AG48" s="66"/>
      <c r="AH48" s="70">
        <f>MIN(AH3:AH45)</f>
        <v>27.12</v>
      </c>
      <c r="AI48" s="66"/>
      <c r="AJ48" s="66"/>
      <c r="AK48" s="66"/>
      <c r="AL48" s="71">
        <f>MIN(AL3:AL45)</f>
        <v>27.12</v>
      </c>
      <c r="AM48" s="66"/>
      <c r="AN48" s="70">
        <f>MIN(AN3:AN45)</f>
        <v>30.45</v>
      </c>
      <c r="AO48" s="66"/>
      <c r="AP48" s="66"/>
      <c r="AQ48" s="66"/>
      <c r="AR48" s="71">
        <f>MIN(AR3:AR45)</f>
        <v>30.45</v>
      </c>
      <c r="AS48" s="66"/>
    </row>
    <row r="49" spans="1:45" s="53" customFormat="1" ht="15">
      <c r="A49" s="63" t="s">
        <v>22</v>
      </c>
      <c r="B49" s="64"/>
      <c r="C49" s="64"/>
      <c r="D49" s="64"/>
      <c r="E49" s="65"/>
      <c r="F49" s="66"/>
      <c r="G49" s="67"/>
      <c r="H49" s="68"/>
      <c r="I49" s="69"/>
      <c r="J49" s="70">
        <f>MAX(J3:J45)</f>
        <v>999</v>
      </c>
      <c r="K49" s="66"/>
      <c r="L49" s="66"/>
      <c r="M49" s="66"/>
      <c r="N49" s="71">
        <f>MAX(N3:N45)</f>
        <v>999</v>
      </c>
      <c r="O49" s="66"/>
      <c r="P49" s="70">
        <f>MAX(P3:P45)</f>
        <v>197.46</v>
      </c>
      <c r="Q49" s="66"/>
      <c r="R49" s="66"/>
      <c r="S49" s="66"/>
      <c r="T49" s="71">
        <f>MAX(T3:T45)</f>
        <v>207.46</v>
      </c>
      <c r="U49" s="66"/>
      <c r="V49" s="70">
        <f>MAX(V3:V45)</f>
        <v>205.54</v>
      </c>
      <c r="W49" s="66"/>
      <c r="X49" s="66"/>
      <c r="Y49" s="66"/>
      <c r="Z49" s="71">
        <f>MAX(Z3:Z45)</f>
        <v>215.54</v>
      </c>
      <c r="AA49" s="66"/>
      <c r="AB49" s="70">
        <f>MAX(AB3:AB45)</f>
        <v>191.27</v>
      </c>
      <c r="AC49" s="66"/>
      <c r="AD49" s="66"/>
      <c r="AE49" s="66"/>
      <c r="AF49" s="71">
        <f>MAX(AF3:AF45)</f>
        <v>191.27</v>
      </c>
      <c r="AG49" s="66"/>
      <c r="AH49" s="70">
        <f>MAX(AH3:AH45)</f>
        <v>164.31</v>
      </c>
      <c r="AI49" s="66"/>
      <c r="AJ49" s="66"/>
      <c r="AK49" s="66"/>
      <c r="AL49" s="71">
        <f>MAX(AL3:AL45)</f>
        <v>174.31</v>
      </c>
      <c r="AM49" s="66"/>
      <c r="AN49" s="70">
        <f>MAX(AN3:AN45)</f>
        <v>199.25</v>
      </c>
      <c r="AO49" s="66"/>
      <c r="AP49" s="66"/>
      <c r="AQ49" s="66"/>
      <c r="AR49" s="71">
        <f>MAX(AR3:AR45)</f>
        <v>204.25</v>
      </c>
      <c r="AS49" s="66"/>
    </row>
    <row r="50" spans="1:45" s="53" customFormat="1" ht="15">
      <c r="A50" s="63" t="s">
        <v>23</v>
      </c>
      <c r="B50" s="64"/>
      <c r="C50" s="64"/>
      <c r="D50" s="64"/>
      <c r="E50" s="65"/>
      <c r="F50" s="66"/>
      <c r="G50" s="67"/>
      <c r="H50" s="68"/>
      <c r="I50" s="69"/>
      <c r="J50" s="70">
        <f>AVERAGE(J3:J45)</f>
        <v>49.932195121951224</v>
      </c>
      <c r="K50" s="66"/>
      <c r="L50" s="66"/>
      <c r="M50" s="66"/>
      <c r="N50" s="72">
        <f>AVERAGE(N3:N45)</f>
        <v>50.42000000000001</v>
      </c>
      <c r="O50" s="66"/>
      <c r="P50" s="70">
        <f>AVERAGE(P3:P45)</f>
        <v>67.08902439024392</v>
      </c>
      <c r="Q50" s="66"/>
      <c r="R50" s="66"/>
      <c r="S50" s="66"/>
      <c r="T50" s="72">
        <f>AVERAGE(T3:T45)</f>
        <v>74.40609756097561</v>
      </c>
      <c r="U50" s="66"/>
      <c r="V50" s="70">
        <f>AVERAGE(V3:V45)</f>
        <v>62.21756097560975</v>
      </c>
      <c r="W50" s="66"/>
      <c r="X50" s="66"/>
      <c r="Y50" s="66"/>
      <c r="Z50" s="72">
        <f>AVERAGE(Z3:Z45)</f>
        <v>65.38829268292683</v>
      </c>
      <c r="AA50" s="66"/>
      <c r="AB50" s="70">
        <f>AVERAGE(AB3:AB45)</f>
        <v>53.115853658536594</v>
      </c>
      <c r="AC50" s="66"/>
      <c r="AD50" s="66"/>
      <c r="AE50" s="66"/>
      <c r="AF50" s="72">
        <f>AVERAGE(AF3:AF45)</f>
        <v>57.50609756097563</v>
      </c>
      <c r="AG50" s="66"/>
      <c r="AH50" s="70">
        <f>AVERAGE(AH3:AH45)</f>
        <v>63.3551219512195</v>
      </c>
      <c r="AI50" s="66"/>
      <c r="AJ50" s="66"/>
      <c r="AK50" s="66"/>
      <c r="AL50" s="72">
        <f>AVERAGE(AL3:AL45)</f>
        <v>71.15999999999998</v>
      </c>
      <c r="AM50" s="66"/>
      <c r="AN50" s="70">
        <f>AVERAGE(AN3:AN45)</f>
        <v>71.319756097561</v>
      </c>
      <c r="AO50" s="66"/>
      <c r="AP50" s="66"/>
      <c r="AQ50" s="66"/>
      <c r="AR50" s="72">
        <f>AVERAGE(AR3:AR45)</f>
        <v>76.4417073170732</v>
      </c>
      <c r="AS50" s="66"/>
    </row>
    <row r="51" spans="1:45" s="53" customFormat="1" ht="15">
      <c r="A51" s="63" t="s">
        <v>24</v>
      </c>
      <c r="B51" s="64"/>
      <c r="C51" s="64"/>
      <c r="D51" s="64"/>
      <c r="E51" s="65"/>
      <c r="F51" s="66"/>
      <c r="G51" s="67"/>
      <c r="H51" s="68"/>
      <c r="I51" s="69"/>
      <c r="J51" s="70">
        <f>STDEV(J3:J45)</f>
        <v>152.22544985172806</v>
      </c>
      <c r="K51" s="66"/>
      <c r="L51" s="66"/>
      <c r="M51" s="66"/>
      <c r="N51" s="71">
        <f>STDEV(K3:N45)</f>
        <v>78.49538090192823</v>
      </c>
      <c r="O51" s="66"/>
      <c r="P51" s="70">
        <f>STDEV(P3:P45)</f>
        <v>36.40786163762421</v>
      </c>
      <c r="Q51" s="66"/>
      <c r="R51" s="66"/>
      <c r="S51" s="66"/>
      <c r="T51" s="71">
        <f>STDEV(Q3:T45)</f>
        <v>37.96530442519867</v>
      </c>
      <c r="U51" s="66"/>
      <c r="V51" s="70">
        <f>STDEV(V3:V45)</f>
        <v>35.56527975290563</v>
      </c>
      <c r="W51" s="66"/>
      <c r="X51" s="66"/>
      <c r="Y51" s="66"/>
      <c r="Z51" s="71">
        <f>STDEV(W3:Z45)</f>
        <v>33.89148330672783</v>
      </c>
      <c r="AA51" s="66"/>
      <c r="AB51" s="70">
        <f>STDEV(AB3:AB45)</f>
        <v>30.602847496238777</v>
      </c>
      <c r="AC51" s="66"/>
      <c r="AD51" s="66"/>
      <c r="AE51" s="66"/>
      <c r="AF51" s="71">
        <f>STDEV(AC3:AF45)</f>
        <v>29.429651847278322</v>
      </c>
      <c r="AG51" s="66"/>
      <c r="AH51" s="70">
        <f>STDEV(AH3:AH45)</f>
        <v>33.22443431587297</v>
      </c>
      <c r="AI51" s="66"/>
      <c r="AJ51" s="66"/>
      <c r="AK51" s="66"/>
      <c r="AL51" s="71">
        <f>STDEV(AI3:AL45)</f>
        <v>35.51321428689584</v>
      </c>
      <c r="AM51" s="66"/>
      <c r="AN51" s="70">
        <f>STDEV(AN3:AN45)</f>
        <v>38.92527999178706</v>
      </c>
      <c r="AO51" s="66"/>
      <c r="AP51" s="66"/>
      <c r="AQ51" s="66"/>
      <c r="AR51" s="71">
        <f>STDEV(AO3:AR45)</f>
        <v>38.52784359962</v>
      </c>
      <c r="AS51" s="66"/>
    </row>
    <row r="52" spans="1:45" s="53" customFormat="1" ht="15">
      <c r="A52" s="63" t="s">
        <v>25</v>
      </c>
      <c r="B52" s="64"/>
      <c r="C52" s="64"/>
      <c r="D52" s="64"/>
      <c r="E52" s="65"/>
      <c r="F52" s="66"/>
      <c r="G52" s="67"/>
      <c r="H52" s="68"/>
      <c r="I52" s="69"/>
      <c r="J52" s="70"/>
      <c r="K52" s="66">
        <f>MAX(K3:K45)</f>
        <v>3</v>
      </c>
      <c r="L52" s="66"/>
      <c r="M52" s="66"/>
      <c r="N52" s="71"/>
      <c r="O52" s="66"/>
      <c r="P52" s="70"/>
      <c r="Q52" s="66">
        <f>MAX(Q3:Q45)</f>
        <v>8</v>
      </c>
      <c r="R52" s="66"/>
      <c r="S52" s="66"/>
      <c r="T52" s="71"/>
      <c r="U52" s="66"/>
      <c r="V52" s="70"/>
      <c r="W52" s="66">
        <f>MAX(W3:W45)</f>
        <v>7</v>
      </c>
      <c r="X52" s="66"/>
      <c r="Y52" s="66"/>
      <c r="Z52" s="71"/>
      <c r="AA52" s="66"/>
      <c r="AB52" s="70"/>
      <c r="AC52" s="66">
        <f>MAX(AC3:AC45)</f>
        <v>7</v>
      </c>
      <c r="AD52" s="66"/>
      <c r="AE52" s="66"/>
      <c r="AF52" s="71"/>
      <c r="AG52" s="66"/>
      <c r="AH52" s="70"/>
      <c r="AI52" s="66">
        <f>MAX(AI3:AI45)</f>
        <v>7</v>
      </c>
      <c r="AJ52" s="66"/>
      <c r="AK52" s="66"/>
      <c r="AL52" s="71"/>
      <c r="AM52" s="66"/>
      <c r="AN52" s="70"/>
      <c r="AO52" s="66">
        <f>MAX(AO3:AO45)</f>
        <v>6</v>
      </c>
      <c r="AP52" s="66"/>
      <c r="AQ52" s="66"/>
      <c r="AR52" s="71"/>
      <c r="AS52" s="66"/>
    </row>
    <row r="53" spans="1:45" s="53" customFormat="1" ht="15.75" thickBot="1">
      <c r="A53" s="73" t="s">
        <v>26</v>
      </c>
      <c r="B53" s="74"/>
      <c r="C53" s="74"/>
      <c r="D53" s="74"/>
      <c r="E53" s="46"/>
      <c r="F53" s="47"/>
      <c r="G53" s="48"/>
      <c r="H53" s="49"/>
      <c r="I53" s="50"/>
      <c r="J53" s="51"/>
      <c r="K53" s="47">
        <f>AVERAGE(K3:K45)</f>
        <v>0.0975609756097561</v>
      </c>
      <c r="L53" s="47"/>
      <c r="M53" s="47"/>
      <c r="N53" s="52"/>
      <c r="O53" s="47"/>
      <c r="P53" s="51"/>
      <c r="Q53" s="47">
        <f>AVERAGE(Q3:Q45)</f>
        <v>1.1951219512195121</v>
      </c>
      <c r="R53" s="47"/>
      <c r="S53" s="47"/>
      <c r="T53" s="52"/>
      <c r="U53" s="47"/>
      <c r="V53" s="51"/>
      <c r="W53" s="47">
        <f>AVERAGE(W3:W45)</f>
        <v>0.6341463414634146</v>
      </c>
      <c r="X53" s="47"/>
      <c r="Y53" s="47"/>
      <c r="Z53" s="52"/>
      <c r="AA53" s="47"/>
      <c r="AB53" s="51"/>
      <c r="AC53" s="47">
        <f>AVERAGE(AC3:AC45)</f>
        <v>0.7804878048780488</v>
      </c>
      <c r="AD53" s="47"/>
      <c r="AE53" s="47"/>
      <c r="AF53" s="52"/>
      <c r="AG53" s="47"/>
      <c r="AH53" s="51"/>
      <c r="AI53" s="47">
        <f>AVERAGE(AI3:AI45)</f>
        <v>1.2682926829268293</v>
      </c>
      <c r="AJ53" s="47"/>
      <c r="AK53" s="47"/>
      <c r="AL53" s="52"/>
      <c r="AM53" s="47"/>
      <c r="AN53" s="51"/>
      <c r="AO53" s="47">
        <f>AVERAGE(AO3:AO45)</f>
        <v>0.8048780487804879</v>
      </c>
      <c r="AP53" s="47"/>
      <c r="AQ53" s="47"/>
      <c r="AR53" s="52"/>
      <c r="AS53" s="47"/>
    </row>
    <row r="54" spans="1:45" s="53" customFormat="1" ht="15">
      <c r="A54" s="75" t="s">
        <v>27</v>
      </c>
      <c r="B54" s="76"/>
      <c r="C54" s="76"/>
      <c r="D54" s="76"/>
      <c r="E54" s="77">
        <v>41</v>
      </c>
      <c r="F54" s="78"/>
      <c r="G54" s="78"/>
      <c r="H54" s="78"/>
      <c r="I54" s="78"/>
      <c r="J54" s="79"/>
      <c r="K54" s="78"/>
      <c r="L54" s="78"/>
      <c r="M54" s="78"/>
      <c r="N54" s="79"/>
      <c r="O54" s="78"/>
      <c r="P54" s="79"/>
      <c r="Q54" s="78"/>
      <c r="R54" s="78"/>
      <c r="S54" s="78"/>
      <c r="T54" s="79"/>
      <c r="U54" s="78"/>
      <c r="V54" s="79"/>
      <c r="W54" s="78"/>
      <c r="X54" s="78"/>
      <c r="Y54" s="78"/>
      <c r="Z54" s="79"/>
      <c r="AA54" s="78"/>
      <c r="AB54" s="79"/>
      <c r="AC54" s="78"/>
      <c r="AD54" s="78"/>
      <c r="AE54" s="78"/>
      <c r="AF54" s="79"/>
      <c r="AG54" s="78"/>
      <c r="AH54" s="79"/>
      <c r="AI54" s="78"/>
      <c r="AJ54" s="78"/>
      <c r="AK54" s="78"/>
      <c r="AL54" s="79"/>
      <c r="AM54" s="78"/>
      <c r="AN54" s="79"/>
      <c r="AO54" s="78"/>
      <c r="AP54" s="78"/>
      <c r="AQ54" s="78"/>
      <c r="AR54" s="79"/>
      <c r="AS54" s="78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errorStyle="warning" type="decimal" allowBlank="1" errorTitle="New Max or Min" error="Please verify your data" sqref="AN4:AN20 AH4:AH20">
      <formula1>#REF!</formula1>
      <formula2>#REF!</formula2>
    </dataValidation>
    <dataValidation errorStyle="warning" type="decimal" allowBlank="1" errorTitle="New Max or Min" error="Please verify your data" sqref="AB4:AB20 V4:V20 P4:P20">
      <formula1>#REF!</formula1>
      <formula2>#REF!</formula2>
    </dataValidation>
    <dataValidation allowBlank="1" showInputMessage="1" sqref="J4:J20"/>
    <dataValidation type="whole" allowBlank="1" showErrorMessage="1" errorTitle="Must be 0 or 1" error="You either have a procedural penanty or not.&#10;Legal Values are 0 or 1." sqref="AP4:AQ44 R4:S44 AD4:AE44 L4:M44 X4:Y44 AJ4:AK44">
      <formula1>0</formula1>
      <formula2>1</formula2>
    </dataValidation>
    <dataValidation errorStyle="warning" type="decimal" allowBlank="1" showErrorMessage="1" errorTitle="That's a lot of misses" error="It's unusual to miss more than 10" sqref="AO4:AO44 AC4:AC44 W4:W44 Q4:Q44 K4:K44 AI4:AI44">
      <formula1>0</formula1>
      <formula2>10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45" max="255" man="1"/>
  </rowBreaks>
  <colBreaks count="1" manualBreakCount="1">
    <brk id="33" max="247" man="1"/>
  </colBreaks>
  <ignoredErrors>
    <ignoredError sqref="P48:P51 J50:J51 J48:J49 AN48 AN49:AN51 AH48:AH51 AB48:AB51 V48:V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Dusty</cp:lastModifiedBy>
  <cp:lastPrinted>2017-05-22T01:47:15Z</cp:lastPrinted>
  <dcterms:created xsi:type="dcterms:W3CDTF">2001-01-20T20:19:50Z</dcterms:created>
  <dcterms:modified xsi:type="dcterms:W3CDTF">2017-05-22T02:07:06Z</dcterms:modified>
  <cp:category/>
  <cp:version/>
  <cp:contentType/>
  <cp:contentStatus/>
</cp:coreProperties>
</file>