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3"/>
  </bookViews>
  <sheets>
    <sheet name="Clean Match" sheetId="1" r:id="rId1"/>
    <sheet name="Category" sheetId="2" r:id="rId2"/>
    <sheet name="Overall" sheetId="3" r:id="rId3"/>
    <sheet name="Raw Scores" sheetId="4" r:id="rId4"/>
    <sheet name="Sheet1" sheetId="5" r:id="rId5"/>
  </sheets>
  <definedNames>
    <definedName name="Default_Rank_Score" localSheetId="1">'Category'!#REF!</definedName>
    <definedName name="Default_Rank_Score" localSheetId="0">'Clean Match'!#REF!</definedName>
    <definedName name="Default_Rank_Score" localSheetId="2">'Overall'!#REF!</definedName>
    <definedName name="Default_Rank_Score" localSheetId="3">'Raw Scores'!#REF!</definedName>
    <definedName name="Default_Rank_Score">#REF!</definedName>
    <definedName name="End_Of_Catagories">#REF!</definedName>
    <definedName name="End_of_Catagory_List">#REF!</definedName>
    <definedName name="End_Of_Posse_List">#REF!</definedName>
    <definedName name="_xlnm.Print_Area" localSheetId="1">'Category'!$A$1:$AG$39</definedName>
    <definedName name="_xlnm.Print_Area" localSheetId="0">'Clean Match'!$A$1:$AG$39</definedName>
    <definedName name="_xlnm.Print_Area" localSheetId="2">'Overall'!$A$1:$AG$39</definedName>
    <definedName name="_xlnm.Print_Area" localSheetId="3">'Raw Scores'!$A$1:$AG$39</definedName>
    <definedName name="_xlnm.Print_Titles" localSheetId="1">'Category'!$A:$D,'Category'!$1:$3</definedName>
    <definedName name="_xlnm.Print_Titles" localSheetId="0">'Clean Match'!$A:$D,'Clean Match'!$1:$3</definedName>
    <definedName name="_xlnm.Print_Titles" localSheetId="2">'Overall'!$A:$D,'Overall'!$1:$3</definedName>
    <definedName name="_xlnm.Print_Titles" localSheetId="3">'Raw Scores'!$A:$D,'Raw Scores'!$1:$3</definedName>
    <definedName name="S10Max" localSheetId="1">'Category'!#REF!</definedName>
    <definedName name="S10Max" localSheetId="0">'Clean Match'!#REF!</definedName>
    <definedName name="S10Max" localSheetId="2">'Overall'!#REF!</definedName>
    <definedName name="S10Max" localSheetId="3">'Raw Scores'!#REF!</definedName>
    <definedName name="S10Max">#REF!</definedName>
    <definedName name="S10Min" localSheetId="1">'Category'!#REF!</definedName>
    <definedName name="S10Min" localSheetId="0">'Clean Match'!#REF!</definedName>
    <definedName name="S10Min" localSheetId="2">'Overall'!#REF!</definedName>
    <definedName name="S10Min" localSheetId="3">'Raw Scores'!#REF!</definedName>
    <definedName name="S10Min">#REF!</definedName>
    <definedName name="S11Max" localSheetId="1">'Category'!#REF!</definedName>
    <definedName name="S11Max" localSheetId="0">'Clean Match'!#REF!</definedName>
    <definedName name="S11Max" localSheetId="2">'Overall'!#REF!</definedName>
    <definedName name="S11Max" localSheetId="3">'Raw Scores'!#REF!</definedName>
    <definedName name="S11Max">#REF!</definedName>
    <definedName name="S11Min" localSheetId="1">'Category'!#REF!</definedName>
    <definedName name="S11Min" localSheetId="0">'Clean Match'!#REF!</definedName>
    <definedName name="S11Min" localSheetId="2">'Overall'!#REF!</definedName>
    <definedName name="S11Min" localSheetId="3">'Raw Scores'!#REF!</definedName>
    <definedName name="S11Min">#REF!</definedName>
    <definedName name="S12Max" localSheetId="1">'Category'!#REF!</definedName>
    <definedName name="S12Max" localSheetId="0">'Clean Match'!#REF!</definedName>
    <definedName name="S12Max" localSheetId="2">'Overall'!#REF!</definedName>
    <definedName name="S12Max" localSheetId="3">'Raw Scores'!#REF!</definedName>
    <definedName name="S12Max">#REF!</definedName>
    <definedName name="S12Min" localSheetId="1">'Category'!#REF!</definedName>
    <definedName name="S12Min" localSheetId="0">'Clean Match'!#REF!</definedName>
    <definedName name="S12Min" localSheetId="2">'Overall'!#REF!</definedName>
    <definedName name="S12Min" localSheetId="3">'Raw Scores'!#REF!</definedName>
    <definedName name="S12Min">#REF!</definedName>
    <definedName name="S13Max" localSheetId="1">'Category'!#REF!</definedName>
    <definedName name="S13Max" localSheetId="0">'Clean Match'!#REF!</definedName>
    <definedName name="S13Max" localSheetId="2">'Overall'!#REF!</definedName>
    <definedName name="S13Max" localSheetId="3">'Raw Scores'!#REF!</definedName>
    <definedName name="S13Max">#REF!</definedName>
    <definedName name="S13Min" localSheetId="1">'Category'!#REF!</definedName>
    <definedName name="S13Min" localSheetId="0">'Clean Match'!#REF!</definedName>
    <definedName name="S13Min" localSheetId="2">'Overall'!#REF!</definedName>
    <definedName name="S13Min" localSheetId="3">'Raw Scores'!#REF!</definedName>
    <definedName name="S13Min">#REF!</definedName>
    <definedName name="S14Max" localSheetId="1">'Category'!#REF!</definedName>
    <definedName name="S14Max" localSheetId="0">'Clean Match'!#REF!</definedName>
    <definedName name="S14Max" localSheetId="2">'Overall'!#REF!</definedName>
    <definedName name="S14Max" localSheetId="3">'Raw Scores'!#REF!</definedName>
    <definedName name="S14Max">#REF!</definedName>
    <definedName name="S14Min" localSheetId="1">'Category'!#REF!</definedName>
    <definedName name="S14Min" localSheetId="0">'Clean Match'!#REF!</definedName>
    <definedName name="S14Min" localSheetId="2">'Overall'!#REF!</definedName>
    <definedName name="S14Min" localSheetId="3">'Raw Scores'!#REF!</definedName>
    <definedName name="S14Min">#REF!</definedName>
    <definedName name="S1Max" localSheetId="1">'Category'!#REF!</definedName>
    <definedName name="S1Max" localSheetId="0">'Clean Match'!#REF!</definedName>
    <definedName name="S1Max" localSheetId="2">'Overall'!#REF!</definedName>
    <definedName name="S1Max" localSheetId="3">'Raw Scores'!#REF!</definedName>
    <definedName name="S1Max">#REF!</definedName>
    <definedName name="S1Min" localSheetId="1">'Category'!#REF!</definedName>
    <definedName name="S1Min" localSheetId="0">'Clean Match'!#REF!</definedName>
    <definedName name="S1Min" localSheetId="2">'Overall'!#REF!</definedName>
    <definedName name="S1Min" localSheetId="3">'Raw Scores'!#REF!</definedName>
    <definedName name="S1Min">#REF!</definedName>
    <definedName name="S2Max" localSheetId="1">'Category'!#REF!</definedName>
    <definedName name="S2Max" localSheetId="0">'Clean Match'!#REF!</definedName>
    <definedName name="S2Max" localSheetId="2">'Overall'!#REF!</definedName>
    <definedName name="S2Max" localSheetId="3">'Raw Scores'!#REF!</definedName>
    <definedName name="S2Max">#REF!</definedName>
    <definedName name="S2Min" localSheetId="1">'Category'!#REF!</definedName>
    <definedName name="S2Min" localSheetId="0">'Clean Match'!#REF!</definedName>
    <definedName name="S2Min" localSheetId="2">'Overall'!#REF!</definedName>
    <definedName name="S2Min" localSheetId="3">'Raw Scores'!#REF!</definedName>
    <definedName name="S2Min">#REF!</definedName>
    <definedName name="S3Max" localSheetId="1">'Category'!#REF!</definedName>
    <definedName name="S3Max" localSheetId="0">'Clean Match'!#REF!</definedName>
    <definedName name="S3Max" localSheetId="2">'Overall'!#REF!</definedName>
    <definedName name="S3Max" localSheetId="3">'Raw Scores'!#REF!</definedName>
    <definedName name="S3Max">#REF!</definedName>
    <definedName name="S3min" localSheetId="1">'Category'!#REF!</definedName>
    <definedName name="S3min" localSheetId="0">'Clean Match'!#REF!</definedName>
    <definedName name="S3min" localSheetId="2">'Overall'!#REF!</definedName>
    <definedName name="S3min" localSheetId="3">'Raw Scores'!#REF!</definedName>
    <definedName name="S3min">#REF!</definedName>
    <definedName name="S4Max" localSheetId="1">'Category'!#REF!</definedName>
    <definedName name="S4Max" localSheetId="0">'Clean Match'!#REF!</definedName>
    <definedName name="S4Max" localSheetId="2">'Overall'!#REF!</definedName>
    <definedName name="S4Max" localSheetId="3">'Raw Scores'!#REF!</definedName>
    <definedName name="S4Max">#REF!</definedName>
    <definedName name="S4Min" localSheetId="1">'Category'!#REF!</definedName>
    <definedName name="S4Min" localSheetId="0">'Clean Match'!#REF!</definedName>
    <definedName name="S4Min" localSheetId="2">'Overall'!#REF!</definedName>
    <definedName name="S4Min" localSheetId="3">'Raw Scores'!#REF!</definedName>
    <definedName name="S4Min">#REF!</definedName>
    <definedName name="S5Max" localSheetId="1">'Category'!#REF!</definedName>
    <definedName name="S5Max" localSheetId="0">'Clean Match'!#REF!</definedName>
    <definedName name="S5Max" localSheetId="2">'Overall'!#REF!</definedName>
    <definedName name="S5Max" localSheetId="3">'Raw Scores'!#REF!</definedName>
    <definedName name="S5Max">#REF!</definedName>
    <definedName name="S5Min" localSheetId="1">'Category'!#REF!</definedName>
    <definedName name="S5Min" localSheetId="0">'Clean Match'!#REF!</definedName>
    <definedName name="S5Min" localSheetId="2">'Overall'!#REF!</definedName>
    <definedName name="S5Min" localSheetId="3">'Raw Scores'!#REF!</definedName>
    <definedName name="S5Min">#REF!</definedName>
    <definedName name="S6Max" localSheetId="1">'Category'!#REF!</definedName>
    <definedName name="S6Max" localSheetId="0">'Clean Match'!#REF!</definedName>
    <definedName name="S6Max" localSheetId="2">'Overall'!#REF!</definedName>
    <definedName name="S6Max" localSheetId="3">'Raw Scores'!#REF!</definedName>
    <definedName name="S6Max">#REF!</definedName>
    <definedName name="S6Min" localSheetId="1">'Category'!#REF!</definedName>
    <definedName name="S6Min" localSheetId="0">'Clean Match'!#REF!</definedName>
    <definedName name="S6Min" localSheetId="2">'Overall'!#REF!</definedName>
    <definedName name="S6Min" localSheetId="3">'Raw Scores'!#REF!</definedName>
    <definedName name="S6Min">#REF!</definedName>
    <definedName name="S7Max" localSheetId="1">'Category'!#REF!</definedName>
    <definedName name="S7Max" localSheetId="0">'Clean Match'!#REF!</definedName>
    <definedName name="S7Max" localSheetId="2">'Overall'!#REF!</definedName>
    <definedName name="S7Max" localSheetId="3">'Raw Scores'!#REF!</definedName>
    <definedName name="S7Max">#REF!</definedName>
    <definedName name="S7Min" localSheetId="1">'Category'!#REF!</definedName>
    <definedName name="S7Min" localSheetId="0">'Clean Match'!#REF!</definedName>
    <definedName name="S7Min" localSheetId="2">'Overall'!#REF!</definedName>
    <definedName name="S7Min" localSheetId="3">'Raw Scores'!#REF!</definedName>
    <definedName name="S7Min">#REF!</definedName>
    <definedName name="S8Max" localSheetId="1">'Category'!#REF!</definedName>
    <definedName name="S8Max" localSheetId="0">'Clean Match'!#REF!</definedName>
    <definedName name="S8Max" localSheetId="2">'Overall'!#REF!</definedName>
    <definedName name="S8Max" localSheetId="3">'Raw Scores'!#REF!</definedName>
    <definedName name="S8Max">#REF!</definedName>
    <definedName name="S8Min" localSheetId="1">'Category'!#REF!</definedName>
    <definedName name="S8Min" localSheetId="0">'Clean Match'!#REF!</definedName>
    <definedName name="S8Min" localSheetId="2">'Overall'!#REF!</definedName>
    <definedName name="S8Min" localSheetId="3">'Raw Scores'!#REF!</definedName>
    <definedName name="S8Min">#REF!</definedName>
    <definedName name="S9Max" localSheetId="1">'Category'!#REF!</definedName>
    <definedName name="S9Max" localSheetId="0">'Clean Match'!#REF!</definedName>
    <definedName name="S9Max" localSheetId="2">'Overall'!#REF!</definedName>
    <definedName name="S9Max" localSheetId="3">'Raw Scores'!#REF!</definedName>
    <definedName name="S9Max">#REF!</definedName>
    <definedName name="S9Min" localSheetId="1">'Category'!#REF!</definedName>
    <definedName name="S9Min" localSheetId="0">'Clean Match'!#REF!</definedName>
    <definedName name="S9Min" localSheetId="2">'Overall'!#REF!</definedName>
    <definedName name="S9Min" localSheetId="3">'Raw Scores'!#REF!</definedName>
    <definedName name="S9Min">#REF!</definedName>
  </definedNames>
  <calcPr fullCalcOnLoad="1"/>
</workbook>
</file>

<file path=xl/sharedStrings.xml><?xml version="1.0" encoding="utf-8"?>
<sst xmlns="http://schemas.openxmlformats.org/spreadsheetml/2006/main" count="480" uniqueCount="82">
  <si>
    <t>Shooter #</t>
  </si>
  <si>
    <t>Misses</t>
  </si>
  <si>
    <t>Bonus</t>
  </si>
  <si>
    <t>Shooter</t>
  </si>
  <si>
    <t>Stage 1</t>
  </si>
  <si>
    <t>Stage 2</t>
  </si>
  <si>
    <t>Stage 3</t>
  </si>
  <si>
    <t>Stage 4</t>
  </si>
  <si>
    <t>Stage 5</t>
  </si>
  <si>
    <t>Name</t>
  </si>
  <si>
    <t>Stages Clean</t>
  </si>
  <si>
    <t>Total Misses</t>
  </si>
  <si>
    <t>Raw Time</t>
  </si>
  <si>
    <t>Procedural</t>
  </si>
  <si>
    <t>Total Time</t>
  </si>
  <si>
    <t>DO NOT DELETE THIS LINE</t>
  </si>
  <si>
    <t>Posse #</t>
  </si>
  <si>
    <t>Category</t>
  </si>
  <si>
    <t>CLASS</t>
  </si>
  <si>
    <t>Final T/Time</t>
  </si>
  <si>
    <t>Max. allowed before verify flag</t>
  </si>
  <si>
    <t>Min. allowed before verify flag</t>
  </si>
  <si>
    <t>Fastest Time</t>
  </si>
  <si>
    <t>Slowest Time</t>
  </si>
  <si>
    <t>Average Time</t>
  </si>
  <si>
    <t>Standard Deviation</t>
  </si>
  <si>
    <t>Most Misses</t>
  </si>
  <si>
    <t>Average Misses</t>
  </si>
  <si>
    <t>Overall Place</t>
  </si>
  <si>
    <t>Cisco Kid</t>
  </si>
  <si>
    <t>Silver Senior</t>
  </si>
  <si>
    <t>Mulehead</t>
  </si>
  <si>
    <t>Classic Cowboy</t>
  </si>
  <si>
    <t>Charles Goodnight</t>
  </si>
  <si>
    <t>Sharpshooter</t>
  </si>
  <si>
    <t>Rowdy  Yates</t>
  </si>
  <si>
    <t>Cody Dixon Single</t>
  </si>
  <si>
    <t>Dodge City Mike</t>
  </si>
  <si>
    <t>49'r</t>
  </si>
  <si>
    <t>Crusty Coot</t>
  </si>
  <si>
    <t>Dusty Mines</t>
  </si>
  <si>
    <t>Quirt Evans</t>
  </si>
  <si>
    <t>THSS Wild Bunch</t>
  </si>
  <si>
    <t>Nimrod</t>
  </si>
  <si>
    <t>Rittmeister</t>
  </si>
  <si>
    <t>Revenooer</t>
  </si>
  <si>
    <t>Wrangler</t>
  </si>
  <si>
    <t>Senior Juan DeLos Brazos</t>
  </si>
  <si>
    <t>Doc Josiah Boone</t>
  </si>
  <si>
    <t>Senior Duelist</t>
  </si>
  <si>
    <t>Catfish</t>
  </si>
  <si>
    <t>Texas Billy</t>
  </si>
  <si>
    <t>Drew Irons</t>
  </si>
  <si>
    <t>Senior</t>
  </si>
  <si>
    <t>College Station Kid</t>
  </si>
  <si>
    <t>Davy</t>
  </si>
  <si>
    <t>Spuds</t>
  </si>
  <si>
    <t>Frontier Cartridge Gunfighter</t>
  </si>
  <si>
    <t>Charlie Ringo</t>
  </si>
  <si>
    <t>Doc Boedecker</t>
  </si>
  <si>
    <t>Mamie Fossett</t>
  </si>
  <si>
    <t>Lady Sharpshooter</t>
  </si>
  <si>
    <t>Ethan Edwards</t>
  </si>
  <si>
    <t>Senior Cody Dixon Lever</t>
  </si>
  <si>
    <t>Chain Fire</t>
  </si>
  <si>
    <t>Frenchy</t>
  </si>
  <si>
    <t>Cody Dixon Lever</t>
  </si>
  <si>
    <t>Tularosa Mike</t>
  </si>
  <si>
    <t>Cowboy</t>
  </si>
  <si>
    <t>Alsey Miller</t>
  </si>
  <si>
    <t>Senior Gunfighter</t>
  </si>
  <si>
    <t>River Rat</t>
  </si>
  <si>
    <t>Badlands Walt</t>
  </si>
  <si>
    <t>Houston</t>
  </si>
  <si>
    <t>Lock'em Up John</t>
  </si>
  <si>
    <t>Elder Statesman</t>
  </si>
  <si>
    <t>Humdinger Ringer</t>
  </si>
  <si>
    <t>Red Ramblin Rose</t>
  </si>
  <si>
    <t>Lady Senior</t>
  </si>
  <si>
    <t>Pepper Russell</t>
  </si>
  <si>
    <t>Outlaw</t>
  </si>
  <si>
    <t>Osage Mike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</si>
</sst>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"/>
    <numFmt numFmtId="166" formatCode="m/d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-409]dddd\,\ mmmm\ dd\,\ yyyy"/>
    <numFmt numFmtId="171" formatCode="m/d/yy;@"/>
    <numFmt numFmtId="172" formatCode="mmm\-yyyy"/>
    <numFmt numFmtId="173" formatCode="[$€-2]\ #,##0.00_);[Red]\([$€-2]\ #,##0.00\)"/>
    <numFmt numFmtId="174" formatCode="mm/dd/yy;@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Fill="1" applyAlignment="1" applyProtection="1">
      <alignment/>
      <protection/>
    </xf>
    <xf numFmtId="1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1" fontId="0" fillId="0" borderId="10" xfId="0" applyNumberFormat="1" applyFont="1" applyFill="1" applyBorder="1" applyAlignment="1" applyProtection="1">
      <alignment wrapText="1"/>
      <protection locked="0"/>
    </xf>
    <xf numFmtId="0" fontId="0" fillId="0" borderId="10" xfId="0" applyFont="1" applyFill="1" applyBorder="1" applyAlignment="1" applyProtection="1">
      <alignment horizontal="right"/>
      <protection locked="0"/>
    </xf>
    <xf numFmtId="0" fontId="0" fillId="0" borderId="11" xfId="0" applyFill="1" applyBorder="1" applyAlignment="1" applyProtection="1">
      <alignment/>
      <protection locked="0"/>
    </xf>
    <xf numFmtId="0" fontId="1" fillId="0" borderId="12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 textRotation="90"/>
      <protection/>
    </xf>
    <xf numFmtId="1" fontId="0" fillId="0" borderId="17" xfId="0" applyNumberFormat="1" applyFont="1" applyFill="1" applyBorder="1" applyAlignment="1" applyProtection="1">
      <alignment/>
      <protection/>
    </xf>
    <xf numFmtId="1" fontId="0" fillId="0" borderId="17" xfId="0" applyNumberFormat="1" applyFont="1" applyFill="1" applyBorder="1" applyAlignment="1" applyProtection="1">
      <alignment horizontal="center"/>
      <protection/>
    </xf>
    <xf numFmtId="1" fontId="0" fillId="0" borderId="1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ont="1" applyFill="1" applyBorder="1" applyAlignment="1" applyProtection="1">
      <alignment horizontal="center"/>
      <protection/>
    </xf>
    <xf numFmtId="2" fontId="1" fillId="0" borderId="20" xfId="0" applyNumberFormat="1" applyFont="1" applyFill="1" applyBorder="1" applyAlignment="1" applyProtection="1">
      <alignment horizontal="center"/>
      <protection/>
    </xf>
    <xf numFmtId="2" fontId="0" fillId="0" borderId="21" xfId="0" applyNumberFormat="1" applyFont="1" applyFill="1" applyBorder="1" applyAlignment="1" applyProtection="1">
      <alignment horizontal="center"/>
      <protection locked="0"/>
    </xf>
    <xf numFmtId="0" fontId="0" fillId="0" borderId="21" xfId="0" applyFont="1" applyFill="1" applyBorder="1" applyAlignment="1" applyProtection="1">
      <alignment horizontal="center"/>
      <protection locked="0"/>
    </xf>
    <xf numFmtId="1" fontId="0" fillId="0" borderId="21" xfId="0" applyNumberFormat="1" applyFont="1" applyFill="1" applyBorder="1" applyAlignment="1" applyProtection="1">
      <alignment horizontal="center"/>
      <protection locked="0"/>
    </xf>
    <xf numFmtId="2" fontId="0" fillId="0" borderId="22" xfId="0" applyNumberFormat="1" applyFont="1" applyFill="1" applyBorder="1" applyAlignment="1" applyProtection="1">
      <alignment horizontal="center"/>
      <protection/>
    </xf>
    <xf numFmtId="2" fontId="0" fillId="0" borderId="17" xfId="0" applyNumberFormat="1" applyFont="1" applyFill="1" applyBorder="1" applyAlignment="1" applyProtection="1">
      <alignment horizontal="center"/>
      <protection/>
    </xf>
    <xf numFmtId="2" fontId="0" fillId="0" borderId="0" xfId="0" applyNumberFormat="1" applyFill="1" applyAlignment="1" applyProtection="1">
      <alignment horizontal="center"/>
      <protection locked="0"/>
    </xf>
    <xf numFmtId="1" fontId="0" fillId="0" borderId="0" xfId="0" applyNumberFormat="1" applyFill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 horizontal="center"/>
      <protection/>
    </xf>
    <xf numFmtId="1" fontId="0" fillId="33" borderId="10" xfId="0" applyNumberFormat="1" applyFont="1" applyFill="1" applyBorder="1" applyAlignment="1" applyProtection="1">
      <alignment/>
      <protection/>
    </xf>
    <xf numFmtId="1" fontId="0" fillId="33" borderId="23" xfId="0" applyNumberFormat="1" applyFont="1" applyFill="1" applyBorder="1" applyAlignment="1" applyProtection="1">
      <alignment horizontal="center"/>
      <protection/>
    </xf>
    <xf numFmtId="1" fontId="0" fillId="33" borderId="24" xfId="0" applyNumberFormat="1" applyFont="1" applyFill="1" applyBorder="1" applyAlignment="1" applyProtection="1">
      <alignment horizontal="center"/>
      <protection/>
    </xf>
    <xf numFmtId="0" fontId="1" fillId="0" borderId="25" xfId="0" applyFont="1" applyFill="1" applyBorder="1" applyAlignment="1" applyProtection="1">
      <alignment horizontal="center"/>
      <protection/>
    </xf>
    <xf numFmtId="1" fontId="0" fillId="0" borderId="26" xfId="0" applyNumberFormat="1" applyFont="1" applyFill="1" applyBorder="1" applyAlignment="1" applyProtection="1">
      <alignment horizontal="center"/>
      <protection/>
    </xf>
    <xf numFmtId="2" fontId="0" fillId="33" borderId="27" xfId="0" applyNumberFormat="1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 locked="0"/>
    </xf>
    <xf numFmtId="1" fontId="1" fillId="0" borderId="28" xfId="0" applyNumberFormat="1" applyFont="1" applyFill="1" applyBorder="1" applyAlignment="1" applyProtection="1">
      <alignment horizontal="center" vertical="center" textRotation="90"/>
      <protection/>
    </xf>
    <xf numFmtId="1" fontId="1" fillId="0" borderId="29" xfId="0" applyNumberFormat="1" applyFont="1" applyFill="1" applyBorder="1" applyAlignment="1" applyProtection="1">
      <alignment horizontal="center" vertical="center" textRotation="90"/>
      <protection/>
    </xf>
    <xf numFmtId="1" fontId="1" fillId="0" borderId="30" xfId="0" applyNumberFormat="1" applyFont="1" applyFill="1" applyBorder="1" applyAlignment="1" applyProtection="1">
      <alignment horizontal="center" vertical="center" textRotation="90"/>
      <protection/>
    </xf>
    <xf numFmtId="1" fontId="1" fillId="0" borderId="31" xfId="0" applyNumberFormat="1" applyFont="1" applyFill="1" applyBorder="1" applyAlignment="1" applyProtection="1">
      <alignment horizontal="center" vertical="center" textRotation="90"/>
      <protection/>
    </xf>
    <xf numFmtId="2" fontId="1" fillId="0" borderId="22" xfId="0" applyNumberFormat="1" applyFont="1" applyFill="1" applyBorder="1" applyAlignment="1" applyProtection="1">
      <alignment horizontal="center" vertical="center" textRotation="90"/>
      <protection/>
    </xf>
    <xf numFmtId="1" fontId="1" fillId="0" borderId="17" xfId="0" applyNumberFormat="1" applyFont="1" applyFill="1" applyBorder="1" applyAlignment="1" applyProtection="1">
      <alignment horizontal="center" vertical="center" textRotation="90"/>
      <protection/>
    </xf>
    <xf numFmtId="2" fontId="1" fillId="0" borderId="17" xfId="0" applyNumberFormat="1" applyFont="1" applyFill="1" applyBorder="1" applyAlignment="1" applyProtection="1">
      <alignment horizontal="center" vertical="center" textRotation="90"/>
      <protection/>
    </xf>
    <xf numFmtId="2" fontId="1" fillId="0" borderId="18" xfId="0" applyNumberFormat="1" applyFont="1" applyFill="1" applyBorder="1" applyAlignment="1" applyProtection="1">
      <alignment horizontal="center" vertical="center" textRotation="90"/>
      <protection/>
    </xf>
    <xf numFmtId="0" fontId="1" fillId="0" borderId="17" xfId="0" applyFont="1" applyFill="1" applyBorder="1" applyAlignment="1" applyProtection="1">
      <alignment horizontal="center" vertical="center" textRotation="90"/>
      <protection/>
    </xf>
    <xf numFmtId="0" fontId="0" fillId="0" borderId="32" xfId="0" applyFont="1" applyFill="1" applyBorder="1" applyAlignment="1" applyProtection="1">
      <alignment/>
      <protection/>
    </xf>
    <xf numFmtId="0" fontId="0" fillId="0" borderId="33" xfId="0" applyFont="1" applyFill="1" applyBorder="1" applyAlignment="1" applyProtection="1">
      <alignment/>
      <protection/>
    </xf>
    <xf numFmtId="1" fontId="0" fillId="0" borderId="34" xfId="0" applyNumberFormat="1" applyFont="1" applyFill="1" applyBorder="1" applyAlignment="1" applyProtection="1">
      <alignment/>
      <protection/>
    </xf>
    <xf numFmtId="1" fontId="0" fillId="0" borderId="35" xfId="0" applyNumberFormat="1" applyFont="1" applyFill="1" applyBorder="1" applyAlignment="1" applyProtection="1">
      <alignment horizontal="center"/>
      <protection/>
    </xf>
    <xf numFmtId="1" fontId="0" fillId="0" borderId="36" xfId="0" applyNumberFormat="1" applyFont="1" applyFill="1" applyBorder="1" applyAlignment="1" applyProtection="1">
      <alignment horizontal="center"/>
      <protection/>
    </xf>
    <xf numFmtId="1" fontId="0" fillId="0" borderId="20" xfId="0" applyNumberFormat="1" applyFont="1" applyFill="1" applyBorder="1" applyAlignment="1" applyProtection="1">
      <alignment horizontal="center"/>
      <protection/>
    </xf>
    <xf numFmtId="2" fontId="0" fillId="0" borderId="32" xfId="0" applyNumberFormat="1" applyFont="1" applyFill="1" applyBorder="1" applyAlignment="1" applyProtection="1">
      <alignment horizontal="center"/>
      <protection/>
    </xf>
    <xf numFmtId="1" fontId="0" fillId="0" borderId="34" xfId="0" applyNumberFormat="1" applyFont="1" applyFill="1" applyBorder="1" applyAlignment="1" applyProtection="1">
      <alignment horizontal="center"/>
      <protection/>
    </xf>
    <xf numFmtId="2" fontId="0" fillId="0" borderId="34" xfId="0" applyNumberFormat="1" applyFont="1" applyFill="1" applyBorder="1" applyAlignment="1" applyProtection="1">
      <alignment horizontal="center"/>
      <protection/>
    </xf>
    <xf numFmtId="0" fontId="0" fillId="0" borderId="37" xfId="0" applyFont="1" applyFill="1" applyBorder="1" applyAlignment="1" applyProtection="1">
      <alignment/>
      <protection/>
    </xf>
    <xf numFmtId="0" fontId="0" fillId="0" borderId="38" xfId="0" applyFont="1" applyFill="1" applyBorder="1" applyAlignment="1" applyProtection="1">
      <alignment/>
      <protection/>
    </xf>
    <xf numFmtId="1" fontId="0" fillId="0" borderId="10" xfId="0" applyNumberFormat="1" applyFont="1" applyFill="1" applyBorder="1" applyAlignment="1" applyProtection="1">
      <alignment/>
      <protection/>
    </xf>
    <xf numFmtId="1" fontId="0" fillId="0" borderId="23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ont="1" applyFill="1" applyBorder="1" applyAlignment="1" applyProtection="1">
      <alignment horizontal="center"/>
      <protection/>
    </xf>
    <xf numFmtId="1" fontId="0" fillId="0" borderId="39" xfId="0" applyNumberFormat="1" applyFont="1" applyFill="1" applyBorder="1" applyAlignment="1" applyProtection="1">
      <alignment horizontal="center"/>
      <protection/>
    </xf>
    <xf numFmtId="2" fontId="0" fillId="0" borderId="37" xfId="0" applyNumberFormat="1" applyFont="1" applyFill="1" applyBorder="1" applyAlignment="1" applyProtection="1">
      <alignment horizontal="center"/>
      <protection/>
    </xf>
    <xf numFmtId="1" fontId="0" fillId="0" borderId="10" xfId="0" applyNumberFormat="1" applyFont="1" applyFill="1" applyBorder="1" applyAlignment="1" applyProtection="1">
      <alignment horizontal="center"/>
      <protection/>
    </xf>
    <xf numFmtId="2" fontId="0" fillId="0" borderId="10" xfId="0" applyNumberFormat="1" applyFont="1" applyFill="1" applyBorder="1" applyAlignment="1" applyProtection="1">
      <alignment horizontal="center"/>
      <protection/>
    </xf>
    <xf numFmtId="2" fontId="0" fillId="0" borderId="38" xfId="0" applyNumberFormat="1" applyFont="1" applyFill="1" applyBorder="1" applyAlignment="1" applyProtection="1">
      <alignment horizontal="center"/>
      <protection/>
    </xf>
    <xf numFmtId="0" fontId="0" fillId="0" borderId="22" xfId="0" applyFont="1" applyFill="1" applyBorder="1" applyAlignment="1" applyProtection="1">
      <alignment/>
      <protection/>
    </xf>
    <xf numFmtId="0" fontId="0" fillId="0" borderId="40" xfId="0" applyFont="1" applyFill="1" applyBorder="1" applyAlignment="1" applyProtection="1">
      <alignment/>
      <protection/>
    </xf>
    <xf numFmtId="2" fontId="0" fillId="34" borderId="10" xfId="0" applyNumberFormat="1" applyFont="1" applyFill="1" applyBorder="1" applyAlignment="1" applyProtection="1">
      <alignment horizontal="center"/>
      <protection/>
    </xf>
    <xf numFmtId="0" fontId="1" fillId="35" borderId="32" xfId="0" applyFont="1" applyFill="1" applyBorder="1" applyAlignment="1" applyProtection="1">
      <alignment horizontal="center"/>
      <protection/>
    </xf>
    <xf numFmtId="0" fontId="1" fillId="35" borderId="33" xfId="0" applyFont="1" applyFill="1" applyBorder="1" applyAlignment="1" applyProtection="1">
      <alignment horizontal="center"/>
      <protection/>
    </xf>
    <xf numFmtId="1" fontId="1" fillId="35" borderId="34" xfId="0" applyNumberFormat="1" applyFont="1" applyFill="1" applyBorder="1" applyAlignment="1" applyProtection="1">
      <alignment horizontal="center" textRotation="90"/>
      <protection/>
    </xf>
    <xf numFmtId="1" fontId="1" fillId="35" borderId="35" xfId="0" applyNumberFormat="1" applyFont="1" applyFill="1" applyBorder="1" applyAlignment="1" applyProtection="1">
      <alignment horizontal="center" textRotation="90"/>
      <protection/>
    </xf>
    <xf numFmtId="1" fontId="1" fillId="35" borderId="36" xfId="0" applyNumberFormat="1" applyFont="1" applyFill="1" applyBorder="1" applyAlignment="1" applyProtection="1">
      <alignment horizontal="center" textRotation="90"/>
      <protection/>
    </xf>
    <xf numFmtId="1" fontId="1" fillId="35" borderId="20" xfId="0" applyNumberFormat="1" applyFont="1" applyFill="1" applyBorder="1" applyAlignment="1" applyProtection="1">
      <alignment horizontal="center" textRotation="90"/>
      <protection/>
    </xf>
    <xf numFmtId="2" fontId="1" fillId="35" borderId="32" xfId="0" applyNumberFormat="1" applyFont="1" applyFill="1" applyBorder="1" applyAlignment="1" applyProtection="1">
      <alignment horizontal="center" textRotation="90"/>
      <protection/>
    </xf>
    <xf numFmtId="2" fontId="1" fillId="35" borderId="34" xfId="0" applyNumberFormat="1" applyFont="1" applyFill="1" applyBorder="1" applyAlignment="1" applyProtection="1">
      <alignment horizontal="center" textRotation="90"/>
      <protection/>
    </xf>
    <xf numFmtId="2" fontId="1" fillId="35" borderId="35" xfId="0" applyNumberFormat="1" applyFont="1" applyFill="1" applyBorder="1" applyAlignment="1" applyProtection="1">
      <alignment horizontal="center" textRotation="90"/>
      <protection/>
    </xf>
    <xf numFmtId="0" fontId="1" fillId="35" borderId="11" xfId="0" applyFont="1" applyFill="1" applyBorder="1" applyAlignment="1" applyProtection="1">
      <alignment/>
      <protection/>
    </xf>
    <xf numFmtId="1" fontId="1" fillId="35" borderId="17" xfId="0" applyNumberFormat="1" applyFont="1" applyFill="1" applyBorder="1" applyAlignment="1" applyProtection="1">
      <alignment/>
      <protection/>
    </xf>
    <xf numFmtId="1" fontId="0" fillId="35" borderId="17" xfId="0" applyNumberFormat="1" applyFont="1" applyFill="1" applyBorder="1" applyAlignment="1" applyProtection="1">
      <alignment/>
      <protection/>
    </xf>
    <xf numFmtId="1" fontId="0" fillId="35" borderId="18" xfId="0" applyNumberFormat="1" applyFont="1" applyFill="1" applyBorder="1" applyAlignment="1" applyProtection="1">
      <alignment horizontal="center"/>
      <protection/>
    </xf>
    <xf numFmtId="1" fontId="0" fillId="35" borderId="19" xfId="0" applyNumberFormat="1" applyFont="1" applyFill="1" applyBorder="1" applyAlignment="1" applyProtection="1">
      <alignment horizontal="center"/>
      <protection/>
    </xf>
    <xf numFmtId="1" fontId="0" fillId="35" borderId="26" xfId="0" applyNumberFormat="1" applyFont="1" applyFill="1" applyBorder="1" applyAlignment="1" applyProtection="1">
      <alignment horizontal="center"/>
      <protection/>
    </xf>
    <xf numFmtId="2" fontId="0" fillId="35" borderId="22" xfId="0" applyNumberFormat="1" applyFont="1" applyFill="1" applyBorder="1" applyAlignment="1" applyProtection="1">
      <alignment horizontal="center"/>
      <protection/>
    </xf>
    <xf numFmtId="1" fontId="0" fillId="35" borderId="17" xfId="0" applyNumberFormat="1" applyFont="1" applyFill="1" applyBorder="1" applyAlignment="1" applyProtection="1">
      <alignment horizontal="center"/>
      <protection/>
    </xf>
    <xf numFmtId="2" fontId="0" fillId="35" borderId="17" xfId="0" applyNumberFormat="1" applyFont="1" applyFill="1" applyBorder="1" applyAlignment="1" applyProtection="1">
      <alignment horizontal="center"/>
      <protection/>
    </xf>
    <xf numFmtId="2" fontId="0" fillId="35" borderId="18" xfId="0" applyNumberFormat="1" applyFont="1" applyFill="1" applyBorder="1" applyAlignment="1" applyProtection="1">
      <alignment horizontal="center"/>
      <protection/>
    </xf>
    <xf numFmtId="0" fontId="0" fillId="35" borderId="17" xfId="0" applyFont="1" applyFill="1" applyBorder="1" applyAlignment="1" applyProtection="1">
      <alignment/>
      <protection/>
    </xf>
    <xf numFmtId="0" fontId="0" fillId="35" borderId="21" xfId="0" applyFont="1" applyFill="1" applyBorder="1" applyAlignment="1" applyProtection="1">
      <alignment horizontal="center"/>
      <protection locked="0"/>
    </xf>
    <xf numFmtId="2" fontId="1" fillId="0" borderId="41" xfId="0" applyNumberFormat="1" applyFont="1" applyFill="1" applyBorder="1" applyAlignment="1" applyProtection="1">
      <alignment horizontal="center"/>
      <protection/>
    </xf>
    <xf numFmtId="2" fontId="1" fillId="0" borderId="20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47"/>
  <sheetViews>
    <sheetView zoomScalePageLayoutView="0" workbookViewId="0" topLeftCell="A1">
      <pane xSplit="7" ySplit="3" topLeftCell="H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A2" sqref="A2"/>
    </sheetView>
  </sheetViews>
  <sheetFormatPr defaultColWidth="7.8515625" defaultRowHeight="12.75"/>
  <cols>
    <col min="1" max="1" width="30.28125" style="5" bestFit="1" customWidth="1"/>
    <col min="2" max="2" width="4.7109375" style="5" hidden="1" customWidth="1"/>
    <col min="3" max="3" width="6.28125" style="5" hidden="1" customWidth="1"/>
    <col min="4" max="4" width="4.7109375" style="5" hidden="1" customWidth="1"/>
    <col min="5" max="5" width="8.00390625" style="6" customWidth="1"/>
    <col min="6" max="7" width="6.00390625" style="7" customWidth="1"/>
    <col min="8" max="8" width="8.28125" style="7" customWidth="1"/>
    <col min="9" max="9" width="6.8515625" style="28" customWidth="1"/>
    <col min="10" max="10" width="3.7109375" style="29" customWidth="1"/>
    <col min="11" max="11" width="4.421875" style="29" bestFit="1" customWidth="1"/>
    <col min="12" max="12" width="3.8515625" style="29" customWidth="1"/>
    <col min="13" max="13" width="6.421875" style="30" customWidth="1"/>
    <col min="14" max="14" width="6.7109375" style="28" customWidth="1"/>
    <col min="15" max="15" width="3.7109375" style="29" customWidth="1"/>
    <col min="16" max="16" width="4.421875" style="29" bestFit="1" customWidth="1"/>
    <col min="17" max="17" width="3.8515625" style="29" customWidth="1"/>
    <col min="18" max="18" width="6.421875" style="30" customWidth="1"/>
    <col min="19" max="19" width="6.7109375" style="28" customWidth="1"/>
    <col min="20" max="20" width="3.7109375" style="29" customWidth="1"/>
    <col min="21" max="21" width="4.421875" style="29" bestFit="1" customWidth="1"/>
    <col min="22" max="22" width="3.8515625" style="29" customWidth="1"/>
    <col min="23" max="23" width="6.421875" style="30" customWidth="1"/>
    <col min="24" max="24" width="6.7109375" style="28" customWidth="1"/>
    <col min="25" max="25" width="3.7109375" style="29" customWidth="1"/>
    <col min="26" max="26" width="4.421875" style="29" bestFit="1" customWidth="1"/>
    <col min="27" max="27" width="3.8515625" style="29" customWidth="1"/>
    <col min="28" max="28" width="6.421875" style="30" customWidth="1"/>
    <col min="29" max="29" width="6.7109375" style="28" customWidth="1"/>
    <col min="30" max="30" width="3.7109375" style="29" customWidth="1"/>
    <col min="31" max="31" width="4.421875" style="29" bestFit="1" customWidth="1"/>
    <col min="32" max="32" width="3.8515625" style="29" customWidth="1"/>
    <col min="33" max="33" width="6.421875" style="30" customWidth="1"/>
    <col min="34" max="34" width="31.421875" style="8" customWidth="1"/>
    <col min="35" max="16384" width="7.8515625" style="8" customWidth="1"/>
  </cols>
  <sheetData>
    <row r="1" spans="1:34" s="2" customFormat="1" ht="12.75" customHeight="1" thickBot="1">
      <c r="A1" s="13" t="s">
        <v>3</v>
      </c>
      <c r="B1" s="14"/>
      <c r="C1" s="14"/>
      <c r="D1" s="14"/>
      <c r="E1" s="14"/>
      <c r="F1" s="14"/>
      <c r="G1" s="15"/>
      <c r="H1" s="34"/>
      <c r="I1" s="91" t="s">
        <v>4</v>
      </c>
      <c r="J1" s="92"/>
      <c r="K1" s="92"/>
      <c r="L1" s="92"/>
      <c r="M1" s="22"/>
      <c r="N1" s="91" t="s">
        <v>5</v>
      </c>
      <c r="O1" s="92"/>
      <c r="P1" s="92"/>
      <c r="Q1" s="92"/>
      <c r="R1" s="22"/>
      <c r="S1" s="91" t="s">
        <v>6</v>
      </c>
      <c r="T1" s="92"/>
      <c r="U1" s="92"/>
      <c r="V1" s="92"/>
      <c r="W1" s="22"/>
      <c r="X1" s="91" t="s">
        <v>7</v>
      </c>
      <c r="Y1" s="92"/>
      <c r="Z1" s="92"/>
      <c r="AA1" s="92"/>
      <c r="AB1" s="22"/>
      <c r="AC1" s="91" t="s">
        <v>8</v>
      </c>
      <c r="AD1" s="92"/>
      <c r="AE1" s="92"/>
      <c r="AF1" s="92"/>
      <c r="AG1" s="22"/>
      <c r="AH1" s="37"/>
    </row>
    <row r="2" spans="1:34" s="3" customFormat="1" ht="78" customHeight="1" thickBot="1">
      <c r="A2" s="16" t="s">
        <v>9</v>
      </c>
      <c r="B2" s="17" t="s">
        <v>0</v>
      </c>
      <c r="C2" s="17" t="s">
        <v>17</v>
      </c>
      <c r="D2" s="17" t="s">
        <v>16</v>
      </c>
      <c r="E2" s="39" t="s">
        <v>28</v>
      </c>
      <c r="F2" s="40" t="s">
        <v>10</v>
      </c>
      <c r="G2" s="41" t="s">
        <v>11</v>
      </c>
      <c r="H2" s="42" t="s">
        <v>19</v>
      </c>
      <c r="I2" s="43" t="s">
        <v>12</v>
      </c>
      <c r="J2" s="44" t="s">
        <v>1</v>
      </c>
      <c r="K2" s="44" t="s">
        <v>13</v>
      </c>
      <c r="L2" s="44" t="s">
        <v>2</v>
      </c>
      <c r="M2" s="45" t="s">
        <v>14</v>
      </c>
      <c r="N2" s="43" t="s">
        <v>12</v>
      </c>
      <c r="O2" s="44" t="s">
        <v>1</v>
      </c>
      <c r="P2" s="44" t="s">
        <v>13</v>
      </c>
      <c r="Q2" s="44" t="s">
        <v>2</v>
      </c>
      <c r="R2" s="45" t="s">
        <v>14</v>
      </c>
      <c r="S2" s="43" t="s">
        <v>12</v>
      </c>
      <c r="T2" s="44" t="s">
        <v>1</v>
      </c>
      <c r="U2" s="44" t="s">
        <v>13</v>
      </c>
      <c r="V2" s="44" t="s">
        <v>2</v>
      </c>
      <c r="W2" s="45" t="s">
        <v>14</v>
      </c>
      <c r="X2" s="43" t="s">
        <v>12</v>
      </c>
      <c r="Y2" s="44" t="s">
        <v>1</v>
      </c>
      <c r="Z2" s="44" t="s">
        <v>13</v>
      </c>
      <c r="AA2" s="44" t="s">
        <v>2</v>
      </c>
      <c r="AB2" s="45" t="s">
        <v>14</v>
      </c>
      <c r="AC2" s="43" t="s">
        <v>12</v>
      </c>
      <c r="AD2" s="44" t="s">
        <v>1</v>
      </c>
      <c r="AE2" s="44" t="s">
        <v>13</v>
      </c>
      <c r="AF2" s="44" t="s">
        <v>2</v>
      </c>
      <c r="AG2" s="46" t="s">
        <v>14</v>
      </c>
      <c r="AH2" s="47" t="s">
        <v>18</v>
      </c>
    </row>
    <row r="3" spans="1:34" s="3" customFormat="1" ht="12.75">
      <c r="A3" s="70" t="s">
        <v>15</v>
      </c>
      <c r="B3" s="71"/>
      <c r="C3" s="71"/>
      <c r="D3" s="71"/>
      <c r="E3" s="72"/>
      <c r="F3" s="73"/>
      <c r="G3" s="74"/>
      <c r="H3" s="75"/>
      <c r="I3" s="76"/>
      <c r="J3" s="72"/>
      <c r="K3" s="72"/>
      <c r="L3" s="72"/>
      <c r="M3" s="77"/>
      <c r="N3" s="76"/>
      <c r="O3" s="72"/>
      <c r="P3" s="72"/>
      <c r="Q3" s="72"/>
      <c r="R3" s="77"/>
      <c r="S3" s="76"/>
      <c r="T3" s="72"/>
      <c r="U3" s="72"/>
      <c r="V3" s="72"/>
      <c r="W3" s="77"/>
      <c r="X3" s="76"/>
      <c r="Y3" s="72"/>
      <c r="Z3" s="72"/>
      <c r="AA3" s="72"/>
      <c r="AB3" s="77"/>
      <c r="AC3" s="76"/>
      <c r="AD3" s="72"/>
      <c r="AE3" s="72"/>
      <c r="AF3" s="72"/>
      <c r="AG3" s="78"/>
      <c r="AH3" s="79"/>
    </row>
    <row r="4" spans="1:34" s="1" customFormat="1" ht="12.75">
      <c r="A4" s="12" t="s">
        <v>55</v>
      </c>
      <c r="B4" s="10"/>
      <c r="C4" s="9"/>
      <c r="D4" s="11"/>
      <c r="E4" s="31">
        <f>RANK(H4,H$3:H$39,1)</f>
        <v>2</v>
      </c>
      <c r="F4" s="32">
        <f>IF(J4=0,1,0)+IF(O4=0,1,0)+IF(T4=0,1,0)+IF(Y4=0,1,0)+IF(AD4=0,1,0)</f>
        <v>4</v>
      </c>
      <c r="G4" s="33">
        <f>J4+O4+T4+Y4+AD4</f>
        <v>1</v>
      </c>
      <c r="H4" s="36">
        <f>M4+R4+W4+AB4+AG4</f>
        <v>218.52</v>
      </c>
      <c r="I4" s="23">
        <v>44.97</v>
      </c>
      <c r="J4" s="24">
        <v>0</v>
      </c>
      <c r="K4" s="25">
        <v>0</v>
      </c>
      <c r="L4" s="25">
        <v>0</v>
      </c>
      <c r="M4" s="69">
        <f>IF((OR(I4="",I4="DNF",I4="DQ",I4="DNC")),"",(I4+(5*J4)+(K4*10)-(L4*10)))</f>
        <v>44.97</v>
      </c>
      <c r="N4" s="23">
        <v>38.18</v>
      </c>
      <c r="O4" s="90">
        <v>0</v>
      </c>
      <c r="P4" s="25">
        <v>0</v>
      </c>
      <c r="Q4" s="25">
        <v>0</v>
      </c>
      <c r="R4" s="69">
        <f>IF((OR(N4="",N4="DNF",N4="DQ",N4="DNC")),"",(N4+(5*O4)+(P4*10)-(Q4*10)))</f>
        <v>38.18</v>
      </c>
      <c r="S4" s="23">
        <v>36.22</v>
      </c>
      <c r="T4" s="24">
        <v>1</v>
      </c>
      <c r="U4" s="25">
        <v>0</v>
      </c>
      <c r="V4" s="25">
        <v>0</v>
      </c>
      <c r="W4" s="69">
        <f>IF((OR(S4="",S4="DNF",S4="DQ",S4="DNC")),"",(S4+(5*T4)+(U4*10)-(V4*10)))</f>
        <v>41.22</v>
      </c>
      <c r="X4" s="23">
        <v>37.93</v>
      </c>
      <c r="Y4" s="24">
        <v>0</v>
      </c>
      <c r="Z4" s="25">
        <v>0</v>
      </c>
      <c r="AA4" s="25">
        <v>0</v>
      </c>
      <c r="AB4" s="69">
        <f>IF((OR(X4="",X4="DNF",X4="DQ",X4="DNC")),"",(X4+(5*Y4)+(Z4*10)-(AA4*10)))</f>
        <v>37.93</v>
      </c>
      <c r="AC4" s="23">
        <v>56.22</v>
      </c>
      <c r="AD4" s="24">
        <v>0</v>
      </c>
      <c r="AE4" s="25">
        <v>0</v>
      </c>
      <c r="AF4" s="25">
        <v>0</v>
      </c>
      <c r="AG4" s="69">
        <f>IF((OR(AC4="",AC4="DNF",AC4="DQ",AC4="DNC")),"",(AC4+(5*AD4)+(AE4*10)-(AF4*10)))</f>
        <v>56.22</v>
      </c>
      <c r="AH4" s="38" t="s">
        <v>30</v>
      </c>
    </row>
    <row r="5" spans="1:34" s="1" customFormat="1" ht="12.75">
      <c r="A5" s="12" t="s">
        <v>52</v>
      </c>
      <c r="B5" s="10"/>
      <c r="C5" s="9"/>
      <c r="D5" s="11"/>
      <c r="E5" s="31">
        <f>RANK(H5,H$3:H$39,1)</f>
        <v>8</v>
      </c>
      <c r="F5" s="32">
        <f>IF(J5=0,1,0)+IF(O5=0,1,0)+IF(T5=0,1,0)+IF(Y5=0,1,0)+IF(AD5=0,1,0)</f>
        <v>4</v>
      </c>
      <c r="G5" s="33">
        <f>J5+O5+T5+Y5+AD5</f>
        <v>2</v>
      </c>
      <c r="H5" s="36">
        <f>M5+R5+W5+AB5+AG5</f>
        <v>287.31</v>
      </c>
      <c r="I5" s="23">
        <v>69.57</v>
      </c>
      <c r="J5" s="24">
        <v>0</v>
      </c>
      <c r="K5" s="25">
        <v>0</v>
      </c>
      <c r="L5" s="25">
        <v>0</v>
      </c>
      <c r="M5" s="69">
        <f>IF((OR(I5="",I5="DNF",I5="DQ",I5="DNC")),"",(I5+(5*J5)+(K5*10)-(L5*10)))</f>
        <v>69.57</v>
      </c>
      <c r="N5" s="23">
        <v>62.01</v>
      </c>
      <c r="O5" s="24">
        <v>2</v>
      </c>
      <c r="P5" s="25">
        <v>0</v>
      </c>
      <c r="Q5" s="25">
        <v>0</v>
      </c>
      <c r="R5" s="69">
        <f>IF((OR(N5="",N5="DNF",N5="DQ",N5="DNC")),"",(N5+(5*O5)+(P5*10)-(Q5*10)))</f>
        <v>72.00999999999999</v>
      </c>
      <c r="S5" s="23">
        <v>50.51</v>
      </c>
      <c r="T5" s="24">
        <v>0</v>
      </c>
      <c r="U5" s="25">
        <v>0</v>
      </c>
      <c r="V5" s="25">
        <v>0</v>
      </c>
      <c r="W5" s="69">
        <f>IF((OR(S5="",S5="DNF",S5="DQ",S5="DNC")),"",(S5+(5*T5)+(U5*10)-(V5*10)))</f>
        <v>50.51</v>
      </c>
      <c r="X5" s="23">
        <v>41.12</v>
      </c>
      <c r="Y5" s="24">
        <v>0</v>
      </c>
      <c r="Z5" s="25">
        <v>0</v>
      </c>
      <c r="AA5" s="25">
        <v>0</v>
      </c>
      <c r="AB5" s="69">
        <f>IF((OR(X5="",X5="DNF",X5="DQ",X5="DNC")),"",(X5+(5*Y5)+(Z5*10)-(AA5*10)))</f>
        <v>41.12</v>
      </c>
      <c r="AC5" s="23">
        <v>54.1</v>
      </c>
      <c r="AD5" s="24">
        <v>0</v>
      </c>
      <c r="AE5" s="25">
        <v>0</v>
      </c>
      <c r="AF5" s="25">
        <v>0</v>
      </c>
      <c r="AG5" s="69">
        <f>IF((OR(AC5="",AC5="DNF",AC5="DQ",AC5="DNC")),"",(AC5+(5*AD5)+(AE5*10)-(AF5*10)))</f>
        <v>54.1</v>
      </c>
      <c r="AH5" s="38" t="s">
        <v>32</v>
      </c>
    </row>
    <row r="6" spans="1:34" s="1" customFormat="1" ht="12.75">
      <c r="A6" s="12" t="s">
        <v>56</v>
      </c>
      <c r="B6" s="10"/>
      <c r="C6" s="9"/>
      <c r="D6" s="11"/>
      <c r="E6" s="31">
        <f>RANK(H6,H$3:H$39,1)</f>
        <v>9</v>
      </c>
      <c r="F6" s="32">
        <f>IF(J6=0,1,0)+IF(O6=0,1,0)+IF(T6=0,1,0)+IF(Y6=0,1,0)+IF(AD6=0,1,0)</f>
        <v>4</v>
      </c>
      <c r="G6" s="33">
        <f>J6+O6+T6+Y6+AD6</f>
        <v>3</v>
      </c>
      <c r="H6" s="36">
        <f>M6+R6+W6+AB6+AG6</f>
        <v>288.72999999999996</v>
      </c>
      <c r="I6" s="23">
        <v>63.19</v>
      </c>
      <c r="J6" s="24">
        <v>0</v>
      </c>
      <c r="K6" s="25">
        <v>0</v>
      </c>
      <c r="L6" s="25">
        <v>0</v>
      </c>
      <c r="M6" s="69">
        <f>IF((OR(I6="",I6="DNF",I6="DQ",I6="DNC")),"",(I6+(5*J6)+(K6*10)-(L6*10)))</f>
        <v>63.19</v>
      </c>
      <c r="N6" s="23">
        <v>56.97</v>
      </c>
      <c r="O6" s="90">
        <v>3</v>
      </c>
      <c r="P6" s="25">
        <v>0</v>
      </c>
      <c r="Q6" s="25">
        <v>0</v>
      </c>
      <c r="R6" s="69">
        <f>IF((OR(N6="",N6="DNF",N6="DQ",N6="DNC")),"",(N6+(5*O6)+(P6*10)-(Q6*10)))</f>
        <v>71.97</v>
      </c>
      <c r="S6" s="23">
        <v>40.76</v>
      </c>
      <c r="T6" s="24">
        <v>0</v>
      </c>
      <c r="U6" s="25">
        <v>0</v>
      </c>
      <c r="V6" s="25">
        <v>0</v>
      </c>
      <c r="W6" s="69">
        <f>IF((OR(S6="",S6="DNF",S6="DQ",S6="DNC")),"",(S6+(5*T6)+(U6*10)-(V6*10)))</f>
        <v>40.76</v>
      </c>
      <c r="X6" s="23">
        <v>52.76</v>
      </c>
      <c r="Y6" s="24">
        <v>0</v>
      </c>
      <c r="Z6" s="25">
        <v>0</v>
      </c>
      <c r="AA6" s="25">
        <v>0</v>
      </c>
      <c r="AB6" s="69">
        <f>IF((OR(X6="",X6="DNF",X6="DQ",X6="DNC")),"",(X6+(5*Y6)+(Z6*10)-(AA6*10)))</f>
        <v>52.76</v>
      </c>
      <c r="AC6" s="23">
        <v>60.05</v>
      </c>
      <c r="AD6" s="24">
        <v>0</v>
      </c>
      <c r="AE6" s="25">
        <v>0</v>
      </c>
      <c r="AF6" s="25">
        <v>0</v>
      </c>
      <c r="AG6" s="69">
        <f>IF((OR(AC6="",AC6="DNF",AC6="DQ",AC6="DNC")),"",(AC6+(5*AD6)+(AE6*10)-(AF6*10)))</f>
        <v>60.05</v>
      </c>
      <c r="AH6" s="38" t="s">
        <v>34</v>
      </c>
    </row>
    <row r="7" spans="1:34" s="1" customFormat="1" ht="12.75">
      <c r="A7" s="12" t="s">
        <v>54</v>
      </c>
      <c r="B7" s="10"/>
      <c r="C7" s="9"/>
      <c r="D7" s="11"/>
      <c r="E7" s="31">
        <f>RANK(H7,H$3:H$39,1)</f>
        <v>17</v>
      </c>
      <c r="F7" s="32">
        <f>IF(J7=0,1,0)+IF(O7=0,1,0)+IF(T7=0,1,0)+IF(Y7=0,1,0)+IF(AD7=0,1,0)</f>
        <v>4</v>
      </c>
      <c r="G7" s="33">
        <f>J7+O7+T7+Y7+AD7</f>
        <v>7</v>
      </c>
      <c r="H7" s="36">
        <f>M7+R7+W7+AB7+AG7</f>
        <v>364.04999999999995</v>
      </c>
      <c r="I7" s="23">
        <v>63.34</v>
      </c>
      <c r="J7" s="90">
        <v>0</v>
      </c>
      <c r="K7" s="25">
        <v>0</v>
      </c>
      <c r="L7" s="25">
        <v>0</v>
      </c>
      <c r="M7" s="69">
        <f>IF((OR(I7="",I7="DNF",I7="DQ",I7="DNC")),"",(I7+(5*J7)+(K7*10)-(L7*10)))</f>
        <v>63.34</v>
      </c>
      <c r="N7" s="23">
        <v>62.61</v>
      </c>
      <c r="O7" s="24">
        <v>7</v>
      </c>
      <c r="P7" s="25">
        <v>0</v>
      </c>
      <c r="Q7" s="25">
        <v>0</v>
      </c>
      <c r="R7" s="69">
        <f>IF((OR(N7="",N7="DNF",N7="DQ",N7="DNC")),"",(N7+(5*O7)+(P7*10)-(Q7*10)))</f>
        <v>97.61</v>
      </c>
      <c r="S7" s="23">
        <v>49.38</v>
      </c>
      <c r="T7" s="24">
        <v>0</v>
      </c>
      <c r="U7" s="25">
        <v>0</v>
      </c>
      <c r="V7" s="25">
        <v>0</v>
      </c>
      <c r="W7" s="69">
        <f>IF((OR(S7="",S7="DNF",S7="DQ",S7="DNC")),"",(S7+(5*T7)+(U7*10)-(V7*10)))</f>
        <v>49.38</v>
      </c>
      <c r="X7" s="23">
        <v>51.96</v>
      </c>
      <c r="Y7" s="24">
        <v>0</v>
      </c>
      <c r="Z7" s="25">
        <v>0</v>
      </c>
      <c r="AA7" s="25">
        <v>0</v>
      </c>
      <c r="AB7" s="69">
        <f>IF((OR(X7="",X7="DNF",X7="DQ",X7="DNC")),"",(X7+(5*Y7)+(Z7*10)-(AA7*10)))</f>
        <v>51.96</v>
      </c>
      <c r="AC7" s="23">
        <v>101.76</v>
      </c>
      <c r="AD7" s="24">
        <v>0</v>
      </c>
      <c r="AE7" s="25">
        <v>0</v>
      </c>
      <c r="AF7" s="25">
        <v>0</v>
      </c>
      <c r="AG7" s="69">
        <f>IF((OR(AC7="",AC7="DNF",AC7="DQ",AC7="DNC")),"",(AC7+(5*AD7)+(AE7*10)-(AF7*10)))</f>
        <v>101.76</v>
      </c>
      <c r="AH7" s="38" t="s">
        <v>36</v>
      </c>
    </row>
    <row r="8" spans="1:34" s="1" customFormat="1" ht="12.75">
      <c r="A8" s="12" t="s">
        <v>69</v>
      </c>
      <c r="B8" s="10"/>
      <c r="C8" s="9"/>
      <c r="D8" s="11"/>
      <c r="E8" s="31">
        <f>RANK(H8,H$3:H$39,1)</f>
        <v>22</v>
      </c>
      <c r="F8" s="32">
        <f>IF(J8=0,1,0)+IF(O8=0,1,0)+IF(T8=0,1,0)+IF(Y8=0,1,0)+IF(AD8=0,1,0)</f>
        <v>4</v>
      </c>
      <c r="G8" s="33">
        <f>J8+O8+T8+Y8+AD8</f>
        <v>8</v>
      </c>
      <c r="H8" s="36">
        <f>M8+R8+W8+AB8+AG8</f>
        <v>403.5</v>
      </c>
      <c r="I8" s="23">
        <v>76.57</v>
      </c>
      <c r="J8" s="24">
        <v>0</v>
      </c>
      <c r="K8" s="25">
        <v>0</v>
      </c>
      <c r="L8" s="25">
        <v>0</v>
      </c>
      <c r="M8" s="69">
        <f>IF((OR(I8="",I8="DNF",I8="DQ",I8="DNC")),"",(I8+(5*J8)+(K8*10)-(L8*10)))</f>
        <v>76.57</v>
      </c>
      <c r="N8" s="23">
        <v>73.24</v>
      </c>
      <c r="O8" s="24">
        <v>8</v>
      </c>
      <c r="P8" s="25">
        <v>0</v>
      </c>
      <c r="Q8" s="25">
        <v>0</v>
      </c>
      <c r="R8" s="69">
        <f>IF((OR(N8="",N8="DNF",N8="DQ",N8="DNC")),"",(N8+(5*O8)+(P8*10)-(Q8*10)))</f>
        <v>113.24</v>
      </c>
      <c r="S8" s="23">
        <v>52.8</v>
      </c>
      <c r="T8" s="90">
        <v>0</v>
      </c>
      <c r="U8" s="25">
        <v>1</v>
      </c>
      <c r="V8" s="25">
        <v>0</v>
      </c>
      <c r="W8" s="69">
        <f>IF((OR(S8="",S8="DNF",S8="DQ",S8="DNC")),"",(S8+(5*T8)+(U8*10)-(V8*10)))</f>
        <v>62.8</v>
      </c>
      <c r="X8" s="23">
        <v>65.31</v>
      </c>
      <c r="Y8" s="24">
        <v>0</v>
      </c>
      <c r="Z8" s="25">
        <v>1</v>
      </c>
      <c r="AA8" s="25">
        <v>0</v>
      </c>
      <c r="AB8" s="69">
        <f>IF((OR(X8="",X8="DNF",X8="DQ",X8="DNC")),"",(X8+(5*Y8)+(Z8*10)-(AA8*10)))</f>
        <v>75.31</v>
      </c>
      <c r="AC8" s="23">
        <v>75.58</v>
      </c>
      <c r="AD8" s="24">
        <v>0</v>
      </c>
      <c r="AE8" s="25">
        <v>0</v>
      </c>
      <c r="AF8" s="25">
        <v>0</v>
      </c>
      <c r="AG8" s="69">
        <f>IF((OR(AC8="",AC8="DNF",AC8="DQ",AC8="DNC")),"",(AC8+(5*AD8)+(AE8*10)-(AF8*10)))</f>
        <v>75.58</v>
      </c>
      <c r="AH8" s="38" t="s">
        <v>38</v>
      </c>
    </row>
    <row r="9" spans="1:34" s="1" customFormat="1" ht="12.75">
      <c r="A9" s="12" t="s">
        <v>44</v>
      </c>
      <c r="B9" s="10"/>
      <c r="C9" s="9"/>
      <c r="D9" s="11"/>
      <c r="E9" s="31">
        <f>RANK(H9,H$3:H$39,1)</f>
        <v>32</v>
      </c>
      <c r="F9" s="32">
        <f>IF(J9=0,1,0)+IF(O9=0,1,0)+IF(T9=0,1,0)+IF(Y9=0,1,0)+IF(AD9=0,1,0)</f>
        <v>4</v>
      </c>
      <c r="G9" s="33">
        <f>J9+O9+T9+Y9+AD9</f>
        <v>8</v>
      </c>
      <c r="H9" s="36">
        <f>M9+R9+W9+AB9+AG9</f>
        <v>601.9300000000001</v>
      </c>
      <c r="I9" s="23">
        <v>109.45</v>
      </c>
      <c r="J9" s="24">
        <v>0</v>
      </c>
      <c r="K9" s="25">
        <v>0</v>
      </c>
      <c r="L9" s="25">
        <v>0</v>
      </c>
      <c r="M9" s="69">
        <f>IF((OR(I9="",I9="DNF",I9="DQ",I9="DNC")),"",(I9+(5*J9)+(K9*10)-(L9*10)))</f>
        <v>109.45</v>
      </c>
      <c r="N9" s="23">
        <v>101.73</v>
      </c>
      <c r="O9" s="24">
        <v>8</v>
      </c>
      <c r="P9" s="25">
        <v>0</v>
      </c>
      <c r="Q9" s="25">
        <v>0</v>
      </c>
      <c r="R9" s="69">
        <f>IF((OR(N9="",N9="DNF",N9="DQ",N9="DNC")),"",(N9+(5*O9)+(P9*10)-(Q9*10)))</f>
        <v>141.73000000000002</v>
      </c>
      <c r="S9" s="23">
        <v>88.8</v>
      </c>
      <c r="T9" s="24">
        <v>0</v>
      </c>
      <c r="U9" s="25">
        <v>0</v>
      </c>
      <c r="V9" s="25">
        <v>0</v>
      </c>
      <c r="W9" s="69">
        <f>IF((OR(S9="",S9="DNF",S9="DQ",S9="DNC")),"",(S9+(5*T9)+(U9*10)-(V9*10)))</f>
        <v>88.8</v>
      </c>
      <c r="X9" s="23">
        <v>101.2</v>
      </c>
      <c r="Y9" s="24">
        <v>0</v>
      </c>
      <c r="Z9" s="25">
        <v>0</v>
      </c>
      <c r="AA9" s="25">
        <v>0</v>
      </c>
      <c r="AB9" s="69">
        <f>IF((OR(X9="",X9="DNF",X9="DQ",X9="DNC")),"",(X9+(5*Y9)+(Z9*10)-(AA9*10)))</f>
        <v>101.2</v>
      </c>
      <c r="AC9" s="23">
        <v>160.75</v>
      </c>
      <c r="AD9" s="24">
        <v>0</v>
      </c>
      <c r="AE9" s="25">
        <v>0</v>
      </c>
      <c r="AF9" s="25">
        <v>0</v>
      </c>
      <c r="AG9" s="69">
        <f>IF((OR(AC9="",AC9="DNF",AC9="DQ",AC9="DNC")),"",(AC9+(5*AD9)+(AE9*10)-(AF9*10)))</f>
        <v>160.75</v>
      </c>
      <c r="AH9" s="38" t="s">
        <v>30</v>
      </c>
    </row>
    <row r="10" spans="1:34" s="1" customFormat="1" ht="12.75">
      <c r="A10" s="12" t="s">
        <v>81</v>
      </c>
      <c r="B10" s="10"/>
      <c r="C10" s="9"/>
      <c r="D10" s="11"/>
      <c r="E10" s="31">
        <f>RANK(H10,H$3:H$39,1)</f>
        <v>3</v>
      </c>
      <c r="F10" s="32">
        <f>IF(J10=0,1,0)+IF(O10=0,1,0)+IF(T10=0,1,0)+IF(Y10=0,1,0)+IF(AD10=0,1,0)</f>
        <v>3</v>
      </c>
      <c r="G10" s="33">
        <f>J10+O10+T10+Y10+AD10</f>
        <v>5</v>
      </c>
      <c r="H10" s="36">
        <f>M10+R10+W10+AB10+AG10</f>
        <v>221.68999999999997</v>
      </c>
      <c r="I10" s="23">
        <v>45.23</v>
      </c>
      <c r="J10" s="24">
        <v>4</v>
      </c>
      <c r="K10" s="25">
        <v>0</v>
      </c>
      <c r="L10" s="25">
        <v>0</v>
      </c>
      <c r="M10" s="69">
        <f>IF((OR(I10="",I10="DNF",I10="DQ",I10="DNC")),"",(I10+(5*J10)+(K10*10)-(L10*10)))</f>
        <v>65.22999999999999</v>
      </c>
      <c r="N10" s="23">
        <v>39.08</v>
      </c>
      <c r="O10" s="24">
        <v>1</v>
      </c>
      <c r="P10" s="25">
        <v>0</v>
      </c>
      <c r="Q10" s="25">
        <v>0</v>
      </c>
      <c r="R10" s="69">
        <f>IF((OR(N10="",N10="DNF",N10="DQ",N10="DNC")),"",(N10+(5*O10)+(P10*10)-(Q10*10)))</f>
        <v>44.08</v>
      </c>
      <c r="S10" s="23">
        <v>35.71</v>
      </c>
      <c r="T10" s="24">
        <v>0</v>
      </c>
      <c r="U10" s="25">
        <v>0</v>
      </c>
      <c r="V10" s="25">
        <v>0</v>
      </c>
      <c r="W10" s="69">
        <f>IF((OR(S10="",S10="DNF",S10="DQ",S10="DNC")),"",(S10+(5*T10)+(U10*10)-(V10*10)))</f>
        <v>35.71</v>
      </c>
      <c r="X10" s="23">
        <v>34.04</v>
      </c>
      <c r="Y10" s="24">
        <v>0</v>
      </c>
      <c r="Z10" s="25">
        <v>0</v>
      </c>
      <c r="AA10" s="25">
        <v>0</v>
      </c>
      <c r="AB10" s="69">
        <f>IF((OR(X10="",X10="DNF",X10="DQ",X10="DNC")),"",(X10+(5*Y10)+(Z10*10)-(AA10*10)))</f>
        <v>34.04</v>
      </c>
      <c r="AC10" s="23">
        <v>42.63</v>
      </c>
      <c r="AD10" s="24">
        <v>0</v>
      </c>
      <c r="AE10" s="25">
        <v>0</v>
      </c>
      <c r="AF10" s="25">
        <v>0</v>
      </c>
      <c r="AG10" s="69">
        <f>IF((OR(AC10="",AC10="DNF",AC10="DQ",AC10="DNC")),"",(AC10+(5*AD10)+(AE10*10)-(AF10*10)))</f>
        <v>42.63</v>
      </c>
      <c r="AH10" s="38" t="s">
        <v>30</v>
      </c>
    </row>
    <row r="11" spans="1:34" s="1" customFormat="1" ht="12.75">
      <c r="A11" s="12" t="s">
        <v>50</v>
      </c>
      <c r="B11" s="10"/>
      <c r="C11" s="9"/>
      <c r="D11" s="11"/>
      <c r="E11" s="31">
        <f>RANK(H11,H$3:H$39,1)</f>
        <v>5</v>
      </c>
      <c r="F11" s="32">
        <f>IF(J11=0,1,0)+IF(O11=0,1,0)+IF(T11=0,1,0)+IF(Y11=0,1,0)+IF(AD11=0,1,0)</f>
        <v>3</v>
      </c>
      <c r="G11" s="33">
        <f>J11+O11+T11+Y11+AD11</f>
        <v>5</v>
      </c>
      <c r="H11" s="36">
        <f>M11+R11+W11+AB11+AG11</f>
        <v>233.12</v>
      </c>
      <c r="I11" s="23">
        <v>52.16</v>
      </c>
      <c r="J11" s="90">
        <v>0</v>
      </c>
      <c r="K11" s="25">
        <v>0</v>
      </c>
      <c r="L11" s="25">
        <v>0</v>
      </c>
      <c r="M11" s="69">
        <f>IF((OR(I11="",I11="DNF",I11="DQ",I11="DNC")),"",(I11+(5*J11)+(K11*10)-(L11*10)))</f>
        <v>52.16</v>
      </c>
      <c r="N11" s="23">
        <v>41.52</v>
      </c>
      <c r="O11" s="24">
        <v>4</v>
      </c>
      <c r="P11" s="25">
        <v>0</v>
      </c>
      <c r="Q11" s="25">
        <v>0</v>
      </c>
      <c r="R11" s="69">
        <f>IF((OR(N11="",N11="DNF",N11="DQ",N11="DNC")),"",(N11+(5*O11)+(P11*10)-(Q11*10)))</f>
        <v>61.52</v>
      </c>
      <c r="S11" s="23">
        <v>34.57</v>
      </c>
      <c r="T11" s="24">
        <v>0</v>
      </c>
      <c r="U11" s="25">
        <v>0</v>
      </c>
      <c r="V11" s="25">
        <v>0</v>
      </c>
      <c r="W11" s="69">
        <f>IF((OR(S11="",S11="DNF",S11="DQ",S11="DNC")),"",(S11+(5*T11)+(U11*10)-(V11*10)))</f>
        <v>34.57</v>
      </c>
      <c r="X11" s="23">
        <v>31.41</v>
      </c>
      <c r="Y11" s="24">
        <v>0</v>
      </c>
      <c r="Z11" s="25">
        <v>0</v>
      </c>
      <c r="AA11" s="25">
        <v>0</v>
      </c>
      <c r="AB11" s="69">
        <f>IF((OR(X11="",X11="DNF",X11="DQ",X11="DNC")),"",(X11+(5*Y11)+(Z11*10)-(AA11*10)))</f>
        <v>31.41</v>
      </c>
      <c r="AC11" s="23">
        <v>48.46</v>
      </c>
      <c r="AD11" s="24">
        <v>1</v>
      </c>
      <c r="AE11" s="25">
        <v>0</v>
      </c>
      <c r="AF11" s="25">
        <v>0</v>
      </c>
      <c r="AG11" s="69">
        <f>IF((OR(AC11="",AC11="DNF",AC11="DQ",AC11="DNC")),"",(AC11+(5*AD11)+(AE11*10)-(AF11*10)))</f>
        <v>53.46</v>
      </c>
      <c r="AH11" s="38" t="s">
        <v>42</v>
      </c>
    </row>
    <row r="12" spans="1:34" s="1" customFormat="1" ht="12.75">
      <c r="A12" s="12" t="s">
        <v>39</v>
      </c>
      <c r="B12" s="10"/>
      <c r="C12" s="9"/>
      <c r="D12" s="11"/>
      <c r="E12" s="31">
        <f>RANK(H12,H$3:H$39,1)</f>
        <v>12</v>
      </c>
      <c r="F12" s="32">
        <f>IF(J12=0,1,0)+IF(O12=0,1,0)+IF(T12=0,1,0)+IF(Y12=0,1,0)+IF(AD12=0,1,0)</f>
        <v>3</v>
      </c>
      <c r="G12" s="33">
        <f>J12+O12+T12+Y12+AD12</f>
        <v>9</v>
      </c>
      <c r="H12" s="36">
        <f>M12+R12+W12+AB12+AG12</f>
        <v>305.43</v>
      </c>
      <c r="I12" s="23">
        <v>68.26</v>
      </c>
      <c r="J12" s="90">
        <v>0</v>
      </c>
      <c r="K12" s="25">
        <v>0</v>
      </c>
      <c r="L12" s="25">
        <v>0</v>
      </c>
      <c r="M12" s="69">
        <f>IF((OR(I12="",I12="DNF",I12="DQ",I12="DNC")),"",(I12+(5*J12)+(K12*10)-(L12*10)))</f>
        <v>68.26</v>
      </c>
      <c r="N12" s="23">
        <v>48.44</v>
      </c>
      <c r="O12" s="24">
        <v>7</v>
      </c>
      <c r="P12" s="25">
        <v>0</v>
      </c>
      <c r="Q12" s="25">
        <v>0</v>
      </c>
      <c r="R12" s="69">
        <f>IF((OR(N12="",N12="DNF",N12="DQ",N12="DNC")),"",(N12+(5*O12)+(P12*10)-(Q12*10)))</f>
        <v>83.44</v>
      </c>
      <c r="S12" s="23">
        <v>44.32</v>
      </c>
      <c r="T12" s="24">
        <v>0</v>
      </c>
      <c r="U12" s="25">
        <v>0</v>
      </c>
      <c r="V12" s="25">
        <v>0</v>
      </c>
      <c r="W12" s="69">
        <f>IF((OR(S12="",S12="DNF",S12="DQ",S12="DNC")),"",(S12+(5*T12)+(U12*10)-(V12*10)))</f>
        <v>44.32</v>
      </c>
      <c r="X12" s="23">
        <v>46.78</v>
      </c>
      <c r="Y12" s="24">
        <v>0</v>
      </c>
      <c r="Z12" s="25">
        <v>0</v>
      </c>
      <c r="AA12" s="25">
        <v>0</v>
      </c>
      <c r="AB12" s="69">
        <f>IF((OR(X12="",X12="DNF",X12="DQ",X12="DNC")),"",(X12+(5*Y12)+(Z12*10)-(AA12*10)))</f>
        <v>46.78</v>
      </c>
      <c r="AC12" s="23">
        <v>52.63</v>
      </c>
      <c r="AD12" s="24">
        <v>2</v>
      </c>
      <c r="AE12" s="25">
        <v>0</v>
      </c>
      <c r="AF12" s="25">
        <v>0</v>
      </c>
      <c r="AG12" s="69">
        <f>IF((OR(AC12="",AC12="DNF",AC12="DQ",AC12="DNC")),"",(AC12+(5*AD12)+(AE12*10)-(AF12*10)))</f>
        <v>62.63</v>
      </c>
      <c r="AH12" s="38" t="s">
        <v>36</v>
      </c>
    </row>
    <row r="13" spans="1:34" s="1" customFormat="1" ht="12.75">
      <c r="A13" s="12" t="s">
        <v>74</v>
      </c>
      <c r="B13" s="10"/>
      <c r="C13" s="9"/>
      <c r="D13" s="11"/>
      <c r="E13" s="31">
        <f>RANK(H13,H$3:H$39,1)</f>
        <v>15</v>
      </c>
      <c r="F13" s="32">
        <f>IF(J13=0,1,0)+IF(O13=0,1,0)+IF(T13=0,1,0)+IF(Y13=0,1,0)+IF(AD13=0,1,0)</f>
        <v>3</v>
      </c>
      <c r="G13" s="33">
        <f>J13+O13+T13+Y13+AD13</f>
        <v>5</v>
      </c>
      <c r="H13" s="36">
        <f>M13+R13+W13+AB13+AG13</f>
        <v>314.18</v>
      </c>
      <c r="I13" s="23">
        <v>59.51</v>
      </c>
      <c r="J13" s="24">
        <v>2</v>
      </c>
      <c r="K13" s="25">
        <v>0</v>
      </c>
      <c r="L13" s="25">
        <v>0</v>
      </c>
      <c r="M13" s="69">
        <f>IF((OR(I13="",I13="DNF",I13="DQ",I13="DNC")),"",(I13+(5*J13)+(K13*10)-(L13*10)))</f>
        <v>69.50999999999999</v>
      </c>
      <c r="N13" s="23">
        <v>54.4</v>
      </c>
      <c r="O13" s="24">
        <v>3</v>
      </c>
      <c r="P13" s="25">
        <v>0</v>
      </c>
      <c r="Q13" s="25">
        <v>0</v>
      </c>
      <c r="R13" s="69">
        <f>IF((OR(N13="",N13="DNF",N13="DQ",N13="DNC")),"",(N13+(5*O13)+(P13*10)-(Q13*10)))</f>
        <v>69.4</v>
      </c>
      <c r="S13" s="23">
        <v>49.66</v>
      </c>
      <c r="T13" s="90">
        <v>0</v>
      </c>
      <c r="U13" s="25">
        <v>1</v>
      </c>
      <c r="V13" s="25">
        <v>0</v>
      </c>
      <c r="W13" s="69">
        <f>IF((OR(S13="",S13="DNF",S13="DQ",S13="DNC")),"",(S13+(5*T13)+(U13*10)-(V13*10)))</f>
        <v>59.66</v>
      </c>
      <c r="X13" s="23">
        <v>55.11</v>
      </c>
      <c r="Y13" s="24">
        <v>0</v>
      </c>
      <c r="Z13" s="25">
        <v>0</v>
      </c>
      <c r="AA13" s="25">
        <v>0</v>
      </c>
      <c r="AB13" s="69">
        <f>IF((OR(X13="",X13="DNF",X13="DQ",X13="DNC")),"",(X13+(5*Y13)+(Z13*10)-(AA13*10)))</f>
        <v>55.11</v>
      </c>
      <c r="AC13" s="23">
        <v>60.5</v>
      </c>
      <c r="AD13" s="24">
        <v>0</v>
      </c>
      <c r="AE13" s="25">
        <v>0</v>
      </c>
      <c r="AF13" s="25">
        <v>0</v>
      </c>
      <c r="AG13" s="69">
        <f>IF((OR(AC13="",AC13="DNF",AC13="DQ",AC13="DNC")),"",(AC13+(5*AD13)+(AE13*10)-(AF13*10)))</f>
        <v>60.5</v>
      </c>
      <c r="AH13" s="38" t="s">
        <v>42</v>
      </c>
    </row>
    <row r="14" spans="1:34" s="1" customFormat="1" ht="12.75">
      <c r="A14" s="12" t="s">
        <v>48</v>
      </c>
      <c r="B14" s="10"/>
      <c r="C14" s="9"/>
      <c r="D14" s="11"/>
      <c r="E14" s="31">
        <f>RANK(H14,H$3:H$39,1)</f>
        <v>26</v>
      </c>
      <c r="F14" s="32">
        <f>IF(J14=0,1,0)+IF(O14=0,1,0)+IF(T14=0,1,0)+IF(Y14=0,1,0)+IF(AD14=0,1,0)</f>
        <v>3</v>
      </c>
      <c r="G14" s="33">
        <f>J14+O14+T14+Y14+AD14</f>
        <v>13</v>
      </c>
      <c r="H14" s="36">
        <f>M14+R14+W14+AB14+AG14</f>
        <v>471.75</v>
      </c>
      <c r="I14" s="23">
        <v>117.18</v>
      </c>
      <c r="J14" s="24">
        <v>7</v>
      </c>
      <c r="K14" s="25">
        <v>0</v>
      </c>
      <c r="L14" s="25">
        <v>0</v>
      </c>
      <c r="M14" s="69">
        <f>IF((OR(I14="",I14="DNF",I14="DQ",I14="DNC")),"",(I14+(5*J14)+(K14*10)-(L14*10)))</f>
        <v>152.18</v>
      </c>
      <c r="N14" s="23">
        <v>70.62</v>
      </c>
      <c r="O14" s="24">
        <v>6</v>
      </c>
      <c r="P14" s="25">
        <v>0</v>
      </c>
      <c r="Q14" s="25">
        <v>0</v>
      </c>
      <c r="R14" s="69">
        <f>IF((OR(N14="",N14="DNF",N14="DQ",N14="DNC")),"",(N14+(5*O14)+(P14*10)-(Q14*10)))</f>
        <v>100.62</v>
      </c>
      <c r="S14" s="23">
        <v>60.47</v>
      </c>
      <c r="T14" s="90">
        <v>0</v>
      </c>
      <c r="U14" s="25">
        <v>0</v>
      </c>
      <c r="V14" s="25">
        <v>0</v>
      </c>
      <c r="W14" s="69">
        <f>IF((OR(S14="",S14="DNF",S14="DQ",S14="DNC")),"",(S14+(5*T14)+(U14*10)-(V14*10)))</f>
        <v>60.47</v>
      </c>
      <c r="X14" s="23">
        <v>62.33</v>
      </c>
      <c r="Y14" s="24">
        <v>0</v>
      </c>
      <c r="Z14" s="25">
        <v>0</v>
      </c>
      <c r="AA14" s="25">
        <v>0</v>
      </c>
      <c r="AB14" s="69">
        <f>IF((OR(X14="",X14="DNF",X14="DQ",X14="DNC")),"",(X14+(5*Y14)+(Z14*10)-(AA14*10)))</f>
        <v>62.33</v>
      </c>
      <c r="AC14" s="23">
        <v>96.15</v>
      </c>
      <c r="AD14" s="24">
        <v>0</v>
      </c>
      <c r="AE14" s="25">
        <v>0</v>
      </c>
      <c r="AF14" s="25">
        <v>0</v>
      </c>
      <c r="AG14" s="69">
        <f>IF((OR(AC14="",AC14="DNF",AC14="DQ",AC14="DNC")),"",(AC14+(5*AD14)+(AE14*10)-(AF14*10)))</f>
        <v>96.15</v>
      </c>
      <c r="AH14" s="38" t="s">
        <v>46</v>
      </c>
    </row>
    <row r="15" spans="1:34" s="1" customFormat="1" ht="12.75">
      <c r="A15" s="12" t="s">
        <v>40</v>
      </c>
      <c r="B15" s="10"/>
      <c r="C15" s="9"/>
      <c r="D15" s="11"/>
      <c r="E15" s="31">
        <f>RANK(H15,H$3:H$39,1)</f>
        <v>1</v>
      </c>
      <c r="F15" s="32">
        <f>IF(J15=0,1,0)+IF(O15=0,1,0)+IF(T15=0,1,0)+IF(Y15=0,1,0)+IF(AD15=0,1,0)</f>
        <v>2</v>
      </c>
      <c r="G15" s="33">
        <f>J15+O15+T15+Y15+AD15</f>
        <v>5</v>
      </c>
      <c r="H15" s="36">
        <f>M15+R15+W15+AB15+AG15</f>
        <v>209.06</v>
      </c>
      <c r="I15" s="23">
        <v>43.81</v>
      </c>
      <c r="J15" s="24">
        <v>0</v>
      </c>
      <c r="K15" s="25">
        <v>0</v>
      </c>
      <c r="L15" s="25">
        <v>0</v>
      </c>
      <c r="M15" s="69">
        <f>IF((OR(I15="",I15="DNF",I15="DQ",I15="DNC")),"",(I15+(5*J15)+(K15*10)-(L15*10)))</f>
        <v>43.81</v>
      </c>
      <c r="N15" s="23">
        <v>32.87</v>
      </c>
      <c r="O15" s="24">
        <v>1</v>
      </c>
      <c r="P15" s="25">
        <v>0</v>
      </c>
      <c r="Q15" s="25">
        <v>0</v>
      </c>
      <c r="R15" s="69">
        <f>IF((OR(N15="",N15="DNF",N15="DQ",N15="DNC")),"",(N15+(5*O15)+(P15*10)-(Q15*10)))</f>
        <v>37.87</v>
      </c>
      <c r="S15" s="23">
        <v>36.39</v>
      </c>
      <c r="T15" s="24">
        <v>1</v>
      </c>
      <c r="U15" s="25">
        <v>0</v>
      </c>
      <c r="V15" s="25">
        <v>0</v>
      </c>
      <c r="W15" s="69">
        <f>IF((OR(S15="",S15="DNF",S15="DQ",S15="DNC")),"",(S15+(5*T15)+(U15*10)-(V15*10)))</f>
        <v>41.39</v>
      </c>
      <c r="X15" s="23">
        <v>31.21</v>
      </c>
      <c r="Y15" s="24">
        <v>0</v>
      </c>
      <c r="Z15" s="25">
        <v>0</v>
      </c>
      <c r="AA15" s="25">
        <v>0</v>
      </c>
      <c r="AB15" s="69">
        <f>IF((OR(X15="",X15="DNF",X15="DQ",X15="DNC")),"",(X15+(5*Y15)+(Z15*10)-(AA15*10)))</f>
        <v>31.21</v>
      </c>
      <c r="AC15" s="23">
        <v>39.78</v>
      </c>
      <c r="AD15" s="24">
        <v>3</v>
      </c>
      <c r="AE15" s="25">
        <v>0</v>
      </c>
      <c r="AF15" s="25">
        <v>0</v>
      </c>
      <c r="AG15" s="69">
        <f>IF((OR(AC15="",AC15="DNF",AC15="DQ",AC15="DNC")),"",(AC15+(5*AD15)+(AE15*10)-(AF15*10)))</f>
        <v>54.78</v>
      </c>
      <c r="AH15" s="38" t="s">
        <v>34</v>
      </c>
    </row>
    <row r="16" spans="1:34" s="1" customFormat="1" ht="12.75">
      <c r="A16" s="12" t="s">
        <v>45</v>
      </c>
      <c r="B16" s="10"/>
      <c r="C16" s="9"/>
      <c r="D16" s="11"/>
      <c r="E16" s="31">
        <f>RANK(H16,H$3:H$39,1)</f>
        <v>7</v>
      </c>
      <c r="F16" s="32">
        <f>IF(J16=0,1,0)+IF(O16=0,1,0)+IF(T16=0,1,0)+IF(Y16=0,1,0)+IF(AD16=0,1,0)</f>
        <v>2</v>
      </c>
      <c r="G16" s="33">
        <f>J16+O16+T16+Y16+AD16</f>
        <v>7</v>
      </c>
      <c r="H16" s="36">
        <f>M16+R16+W16+AB16+AG16</f>
        <v>284.88</v>
      </c>
      <c r="I16" s="23">
        <v>47.92</v>
      </c>
      <c r="J16" s="24">
        <v>1</v>
      </c>
      <c r="K16" s="25">
        <v>0</v>
      </c>
      <c r="L16" s="25">
        <v>0</v>
      </c>
      <c r="M16" s="69">
        <f>IF((OR(I16="",I16="DNF",I16="DQ",I16="DNC")),"",(I16+(5*J16)+(K16*10)-(L16*10)))</f>
        <v>52.92</v>
      </c>
      <c r="N16" s="23">
        <v>36.96</v>
      </c>
      <c r="O16" s="24">
        <v>0</v>
      </c>
      <c r="P16" s="25">
        <v>0</v>
      </c>
      <c r="Q16" s="25">
        <v>0</v>
      </c>
      <c r="R16" s="69">
        <f>IF((OR(N16="",N16="DNF",N16="DQ",N16="DNC")),"",(N16+(5*O16)+(P16*10)-(Q16*10)))</f>
        <v>36.96</v>
      </c>
      <c r="S16" s="23">
        <v>37.43</v>
      </c>
      <c r="T16" s="24">
        <v>0</v>
      </c>
      <c r="U16" s="25">
        <v>0</v>
      </c>
      <c r="V16" s="25">
        <v>0</v>
      </c>
      <c r="W16" s="69">
        <f>IF((OR(S16="",S16="DNF",S16="DQ",S16="DNC")),"",(S16+(5*T16)+(U16*10)-(V16*10)))</f>
        <v>37.43</v>
      </c>
      <c r="X16" s="23">
        <v>36.97</v>
      </c>
      <c r="Y16" s="24">
        <v>1</v>
      </c>
      <c r="Z16" s="25">
        <v>0</v>
      </c>
      <c r="AA16" s="25">
        <v>0</v>
      </c>
      <c r="AB16" s="69">
        <f>IF((OR(X16="",X16="DNF",X16="DQ",X16="DNC")),"",(X16+(5*Y16)+(Z16*10)-(AA16*10)))</f>
        <v>41.97</v>
      </c>
      <c r="AC16" s="23">
        <v>90.6</v>
      </c>
      <c r="AD16" s="24">
        <v>5</v>
      </c>
      <c r="AE16" s="25">
        <v>0</v>
      </c>
      <c r="AF16" s="25">
        <v>0</v>
      </c>
      <c r="AG16" s="69">
        <f>IF((OR(AC16="",AC16="DNF",AC16="DQ",AC16="DNC")),"",(AC16+(5*AD16)+(AE16*10)-(AF16*10)))</f>
        <v>115.6</v>
      </c>
      <c r="AH16" s="38" t="s">
        <v>49</v>
      </c>
    </row>
    <row r="17" spans="1:34" s="1" customFormat="1" ht="12.75">
      <c r="A17" s="12" t="s">
        <v>77</v>
      </c>
      <c r="B17" s="10"/>
      <c r="C17" s="9"/>
      <c r="D17" s="11"/>
      <c r="E17" s="31">
        <f>RANK(H17,H$3:H$39,1)</f>
        <v>10</v>
      </c>
      <c r="F17" s="32">
        <f>IF(J17=0,1,0)+IF(O17=0,1,0)+IF(T17=0,1,0)+IF(Y17=0,1,0)+IF(AD17=0,1,0)</f>
        <v>2</v>
      </c>
      <c r="G17" s="33">
        <f>J17+O17+T17+Y17+AD17</f>
        <v>8</v>
      </c>
      <c r="H17" s="36">
        <f>M17+R17+W17+AB17+AG17</f>
        <v>297.62</v>
      </c>
      <c r="I17" s="23">
        <v>57.12</v>
      </c>
      <c r="J17" s="24">
        <v>1</v>
      </c>
      <c r="K17" s="25">
        <v>0</v>
      </c>
      <c r="L17" s="25">
        <v>0</v>
      </c>
      <c r="M17" s="69">
        <f>IF((OR(I17="",I17="DNF",I17="DQ",I17="DNC")),"",(I17+(5*J17)+(K17*10)-(L17*10)))</f>
        <v>62.12</v>
      </c>
      <c r="N17" s="23">
        <v>57.56</v>
      </c>
      <c r="O17" s="24">
        <v>6</v>
      </c>
      <c r="P17" s="25">
        <v>0</v>
      </c>
      <c r="Q17" s="25">
        <v>0</v>
      </c>
      <c r="R17" s="69">
        <f>IF((OR(N17="",N17="DNF",N17="DQ",N17="DNC")),"",(N17+(5*O17)+(P17*10)-(Q17*10)))</f>
        <v>87.56</v>
      </c>
      <c r="S17" s="23">
        <v>50.15</v>
      </c>
      <c r="T17" s="24">
        <v>0</v>
      </c>
      <c r="U17" s="25">
        <v>0</v>
      </c>
      <c r="V17" s="25">
        <v>0</v>
      </c>
      <c r="W17" s="69">
        <f>IF((OR(S17="",S17="DNF",S17="DQ",S17="DNC")),"",(S17+(5*T17)+(U17*10)-(V17*10)))</f>
        <v>50.15</v>
      </c>
      <c r="X17" s="23">
        <v>44.11</v>
      </c>
      <c r="Y17" s="90">
        <v>0</v>
      </c>
      <c r="Z17" s="25">
        <v>0</v>
      </c>
      <c r="AA17" s="25">
        <v>0</v>
      </c>
      <c r="AB17" s="69">
        <f>IF((OR(X17="",X17="DNF",X17="DQ",X17="DNC")),"",(X17+(5*Y17)+(Z17*10)-(AA17*10)))</f>
        <v>44.11</v>
      </c>
      <c r="AC17" s="23">
        <v>48.68</v>
      </c>
      <c r="AD17" s="24">
        <v>1</v>
      </c>
      <c r="AE17" s="25">
        <v>0</v>
      </c>
      <c r="AF17" s="25">
        <v>0</v>
      </c>
      <c r="AG17" s="69">
        <f>IF((OR(AC17="",AC17="DNF",AC17="DQ",AC17="DNC")),"",(AC17+(5*AD17)+(AE17*10)-(AF17*10)))</f>
        <v>53.68</v>
      </c>
      <c r="AH17" s="38" t="s">
        <v>32</v>
      </c>
    </row>
    <row r="18" spans="1:34" s="1" customFormat="1" ht="12.75">
      <c r="A18" s="12" t="s">
        <v>31</v>
      </c>
      <c r="B18" s="10"/>
      <c r="C18" s="9"/>
      <c r="D18" s="11"/>
      <c r="E18" s="31">
        <f>RANK(H18,H$3:H$39,1)</f>
        <v>13</v>
      </c>
      <c r="F18" s="32">
        <f>IF(J18=0,1,0)+IF(O18=0,1,0)+IF(T18=0,1,0)+IF(Y18=0,1,0)+IF(AD18=0,1,0)</f>
        <v>2</v>
      </c>
      <c r="G18" s="33">
        <f>J18+O18+T18+Y18+AD18</f>
        <v>15</v>
      </c>
      <c r="H18" s="36">
        <f>M18+R18+W18+AB18+AG18</f>
        <v>305.51</v>
      </c>
      <c r="I18" s="23">
        <v>54.1</v>
      </c>
      <c r="J18" s="24">
        <v>6</v>
      </c>
      <c r="K18" s="25">
        <v>0</v>
      </c>
      <c r="L18" s="25">
        <v>0</v>
      </c>
      <c r="M18" s="69">
        <f>IF((OR(I18="",I18="DNF",I18="DQ",I18="DNC")),"",(I18+(5*J18)+(K18*10)-(L18*10)))</f>
        <v>84.1</v>
      </c>
      <c r="N18" s="23">
        <v>41.31</v>
      </c>
      <c r="O18" s="24">
        <v>7</v>
      </c>
      <c r="P18" s="25">
        <v>1</v>
      </c>
      <c r="Q18" s="25">
        <v>0</v>
      </c>
      <c r="R18" s="69">
        <f>IF((OR(N18="",N18="DNF",N18="DQ",N18="DNC")),"",(N18+(5*O18)+(P18*10)-(Q18*10)))</f>
        <v>86.31</v>
      </c>
      <c r="S18" s="23">
        <v>38.22</v>
      </c>
      <c r="T18" s="24">
        <v>2</v>
      </c>
      <c r="U18" s="25">
        <v>0</v>
      </c>
      <c r="V18" s="25">
        <v>0</v>
      </c>
      <c r="W18" s="69">
        <f>IF((OR(S18="",S18="DNF",S18="DQ",S18="DNC")),"",(S18+(5*T18)+(U18*10)-(V18*10)))</f>
        <v>48.22</v>
      </c>
      <c r="X18" s="23">
        <v>41.73</v>
      </c>
      <c r="Y18" s="90">
        <v>0</v>
      </c>
      <c r="Z18" s="25">
        <v>0</v>
      </c>
      <c r="AA18" s="25">
        <v>0</v>
      </c>
      <c r="AB18" s="69">
        <f>IF((OR(X18="",X18="DNF",X18="DQ",X18="DNC")),"",(X18+(5*Y18)+(Z18*10)-(AA18*10)))</f>
        <v>41.73</v>
      </c>
      <c r="AC18" s="23">
        <v>45.15</v>
      </c>
      <c r="AD18" s="24">
        <v>0</v>
      </c>
      <c r="AE18" s="25">
        <v>0</v>
      </c>
      <c r="AF18" s="25">
        <v>0</v>
      </c>
      <c r="AG18" s="69">
        <f>IF((OR(AC18="",AC18="DNF",AC18="DQ",AC18="DNC")),"",(AC18+(5*AD18)+(AE18*10)-(AF18*10)))</f>
        <v>45.15</v>
      </c>
      <c r="AH18" s="38" t="s">
        <v>34</v>
      </c>
    </row>
    <row r="19" spans="1:34" s="1" customFormat="1" ht="12.75">
      <c r="A19" s="12" t="s">
        <v>72</v>
      </c>
      <c r="B19" s="10"/>
      <c r="C19" s="9"/>
      <c r="D19" s="11"/>
      <c r="E19" s="31">
        <f>RANK(H19,H$3:H$39,1)</f>
        <v>16</v>
      </c>
      <c r="F19" s="32">
        <f>IF(J19=0,1,0)+IF(O19=0,1,0)+IF(T19=0,1,0)+IF(Y19=0,1,0)+IF(AD19=0,1,0)</f>
        <v>2</v>
      </c>
      <c r="G19" s="33">
        <f>J19+O19+T19+Y19+AD19</f>
        <v>9</v>
      </c>
      <c r="H19" s="36">
        <f>M19+R19+W19+AB19+AG19</f>
        <v>342.94</v>
      </c>
      <c r="I19" s="23">
        <v>63.77</v>
      </c>
      <c r="J19" s="24">
        <v>2</v>
      </c>
      <c r="K19" s="25">
        <v>0</v>
      </c>
      <c r="L19" s="25">
        <v>0</v>
      </c>
      <c r="M19" s="69">
        <f>IF((OR(I19="",I19="DNF",I19="DQ",I19="DNC")),"",(I19+(5*J19)+(K19*10)-(L19*10)))</f>
        <v>73.77000000000001</v>
      </c>
      <c r="N19" s="23">
        <v>65.32</v>
      </c>
      <c r="O19" s="24">
        <v>6</v>
      </c>
      <c r="P19" s="25">
        <v>0</v>
      </c>
      <c r="Q19" s="25">
        <v>0</v>
      </c>
      <c r="R19" s="69">
        <f>IF((OR(N19="",N19="DNF",N19="DQ",N19="DNC")),"",(N19+(5*O19)+(P19*10)-(Q19*10)))</f>
        <v>95.32</v>
      </c>
      <c r="S19" s="23">
        <v>40.97</v>
      </c>
      <c r="T19" s="90">
        <v>0</v>
      </c>
      <c r="U19" s="25">
        <v>1</v>
      </c>
      <c r="V19" s="25">
        <v>0</v>
      </c>
      <c r="W19" s="69">
        <f>IF((OR(S19="",S19="DNF",S19="DQ",S19="DNC")),"",(S19+(5*T19)+(U19*10)-(V19*10)))</f>
        <v>50.97</v>
      </c>
      <c r="X19" s="23">
        <v>50.13</v>
      </c>
      <c r="Y19" s="24">
        <v>0</v>
      </c>
      <c r="Z19" s="25">
        <v>1</v>
      </c>
      <c r="AA19" s="25">
        <v>0</v>
      </c>
      <c r="AB19" s="69">
        <f>IF((OR(X19="",X19="DNF",X19="DQ",X19="DNC")),"",(X19+(5*Y19)+(Z19*10)-(AA19*10)))</f>
        <v>60.13</v>
      </c>
      <c r="AC19" s="23">
        <v>57.75</v>
      </c>
      <c r="AD19" s="24">
        <v>1</v>
      </c>
      <c r="AE19" s="25">
        <v>0</v>
      </c>
      <c r="AF19" s="25">
        <v>0</v>
      </c>
      <c r="AG19" s="69">
        <f>IF((OR(AC19="",AC19="DNF",AC19="DQ",AC19="DNC")),"",(AC19+(5*AD19)+(AE19*10)-(AF19*10)))</f>
        <v>62.75</v>
      </c>
      <c r="AH19" s="38" t="s">
        <v>53</v>
      </c>
    </row>
    <row r="20" spans="1:34" s="1" customFormat="1" ht="12.75">
      <c r="A20" s="12" t="s">
        <v>41</v>
      </c>
      <c r="B20" s="10"/>
      <c r="C20" s="9"/>
      <c r="D20" s="11"/>
      <c r="E20" s="31">
        <f>RANK(H20,H$3:H$39,1)</f>
        <v>19</v>
      </c>
      <c r="F20" s="32">
        <f>IF(J20=0,1,0)+IF(O20=0,1,0)+IF(T20=0,1,0)+IF(Y20=0,1,0)+IF(AD20=0,1,0)</f>
        <v>2</v>
      </c>
      <c r="G20" s="33">
        <f>J20+O20+T20+Y20+AD20</f>
        <v>10</v>
      </c>
      <c r="H20" s="36">
        <f>M20+R20+W20+AB20+AG20</f>
        <v>378.54999999999995</v>
      </c>
      <c r="I20" s="23">
        <v>65.79</v>
      </c>
      <c r="J20" s="90">
        <v>0</v>
      </c>
      <c r="K20" s="25">
        <v>0</v>
      </c>
      <c r="L20" s="25">
        <v>0</v>
      </c>
      <c r="M20" s="69">
        <f>IF((OR(I20="",I20="DNF",I20="DQ",I20="DNC")),"",(I20+(5*J20)+(K20*10)-(L20*10)))</f>
        <v>65.79</v>
      </c>
      <c r="N20" s="23">
        <v>60.27</v>
      </c>
      <c r="O20" s="24">
        <v>5</v>
      </c>
      <c r="P20" s="25">
        <v>0</v>
      </c>
      <c r="Q20" s="25">
        <v>0</v>
      </c>
      <c r="R20" s="69">
        <f>IF((OR(N20="",N20="DNF",N20="DQ",N20="DNC")),"",(N20+(5*O20)+(P20*10)-(Q20*10)))</f>
        <v>85.27000000000001</v>
      </c>
      <c r="S20" s="23">
        <v>42.3</v>
      </c>
      <c r="T20" s="24">
        <v>0</v>
      </c>
      <c r="U20" s="25">
        <v>0</v>
      </c>
      <c r="V20" s="25">
        <v>0</v>
      </c>
      <c r="W20" s="69">
        <f>IF((OR(S20="",S20="DNF",S20="DQ",S20="DNC")),"",(S20+(5*T20)+(U20*10)-(V20*10)))</f>
        <v>42.3</v>
      </c>
      <c r="X20" s="23">
        <v>66.66</v>
      </c>
      <c r="Y20" s="24">
        <v>2</v>
      </c>
      <c r="Z20" s="25">
        <v>1</v>
      </c>
      <c r="AA20" s="25">
        <v>0</v>
      </c>
      <c r="AB20" s="69">
        <f>IF((OR(X20="",X20="DNF",X20="DQ",X20="DNC")),"",(X20+(5*Y20)+(Z20*10)-(AA20*10)))</f>
        <v>86.66</v>
      </c>
      <c r="AC20" s="23">
        <v>83.53</v>
      </c>
      <c r="AD20" s="24">
        <v>3</v>
      </c>
      <c r="AE20" s="25">
        <v>0</v>
      </c>
      <c r="AF20" s="25">
        <v>0</v>
      </c>
      <c r="AG20" s="69">
        <f>IF((OR(AC20="",AC20="DNF",AC20="DQ",AC20="DNC")),"",(AC20+(5*AD20)+(AE20*10)-(AF20*10)))</f>
        <v>98.53</v>
      </c>
      <c r="AH20" s="38" t="s">
        <v>46</v>
      </c>
    </row>
    <row r="21" spans="1:34" s="1" customFormat="1" ht="12.75">
      <c r="A21" s="12" t="s">
        <v>35</v>
      </c>
      <c r="B21" s="10"/>
      <c r="C21" s="9"/>
      <c r="D21" s="11"/>
      <c r="E21" s="31">
        <f>RANK(H21,H$3:H$39,1)</f>
        <v>20</v>
      </c>
      <c r="F21" s="32">
        <f>IF(J21=0,1,0)+IF(O21=0,1,0)+IF(T21=0,1,0)+IF(Y21=0,1,0)+IF(AD21=0,1,0)</f>
        <v>2</v>
      </c>
      <c r="G21" s="33">
        <f>J21+O21+T21+Y21+AD21</f>
        <v>11</v>
      </c>
      <c r="H21" s="36">
        <f>M21+R21+W21+AB21+AG21</f>
        <v>380.90000000000003</v>
      </c>
      <c r="I21" s="23">
        <v>65.4</v>
      </c>
      <c r="J21" s="90">
        <v>0</v>
      </c>
      <c r="K21" s="25">
        <v>0</v>
      </c>
      <c r="L21" s="25">
        <v>0</v>
      </c>
      <c r="M21" s="69">
        <f>IF((OR(I21="",I21="DNF",I21="DQ",I21="DNC")),"",(I21+(5*J21)+(K21*10)-(L21*10)))</f>
        <v>65.4</v>
      </c>
      <c r="N21" s="23">
        <v>70.93</v>
      </c>
      <c r="O21" s="24">
        <v>6</v>
      </c>
      <c r="P21" s="25">
        <v>0</v>
      </c>
      <c r="Q21" s="25">
        <v>0</v>
      </c>
      <c r="R21" s="69">
        <f>IF((OR(N21="",N21="DNF",N21="DQ",N21="DNC")),"",(N21+(5*O21)+(P21*10)-(Q21*10)))</f>
        <v>100.93</v>
      </c>
      <c r="S21" s="23">
        <v>53.83</v>
      </c>
      <c r="T21" s="24">
        <v>2</v>
      </c>
      <c r="U21" s="25">
        <v>0</v>
      </c>
      <c r="V21" s="25">
        <v>0</v>
      </c>
      <c r="W21" s="69">
        <f>IF((OR(S21="",S21="DNF",S21="DQ",S21="DNC")),"",(S21+(5*T21)+(U21*10)-(V21*10)))</f>
        <v>63.83</v>
      </c>
      <c r="X21" s="23">
        <v>63.92</v>
      </c>
      <c r="Y21" s="24">
        <v>3</v>
      </c>
      <c r="Z21" s="25">
        <v>0</v>
      </c>
      <c r="AA21" s="25">
        <v>0</v>
      </c>
      <c r="AB21" s="69">
        <f>IF((OR(X21="",X21="DNF",X21="DQ",X21="DNC")),"",(X21+(5*Y21)+(Z21*10)-(AA21*10)))</f>
        <v>78.92</v>
      </c>
      <c r="AC21" s="23">
        <v>71.82</v>
      </c>
      <c r="AD21" s="24">
        <v>0</v>
      </c>
      <c r="AE21" s="25">
        <v>0</v>
      </c>
      <c r="AF21" s="25">
        <v>0</v>
      </c>
      <c r="AG21" s="69">
        <f>IF((OR(AC21="",AC21="DNF",AC21="DQ",AC21="DNC")),"",(AC21+(5*AD21)+(AE21*10)-(AF21*10)))</f>
        <v>71.82</v>
      </c>
      <c r="AH21" s="38" t="s">
        <v>30</v>
      </c>
    </row>
    <row r="22" spans="1:34" s="1" customFormat="1" ht="12.75">
      <c r="A22" s="12" t="s">
        <v>67</v>
      </c>
      <c r="B22" s="10"/>
      <c r="C22" s="9"/>
      <c r="D22" s="11"/>
      <c r="E22" s="31">
        <f>RANK(H22,H$3:H$39,1)</f>
        <v>23</v>
      </c>
      <c r="F22" s="32">
        <f>IF(J22=0,1,0)+IF(O22=0,1,0)+IF(T22=0,1,0)+IF(Y22=0,1,0)+IF(AD22=0,1,0)</f>
        <v>2</v>
      </c>
      <c r="G22" s="33">
        <f>J22+O22+T22+Y22+AD22</f>
        <v>6</v>
      </c>
      <c r="H22" s="36">
        <f>M22+R22+W22+AB22+AG22</f>
        <v>404.02000000000004</v>
      </c>
      <c r="I22" s="23">
        <v>96.79</v>
      </c>
      <c r="J22" s="24">
        <v>1</v>
      </c>
      <c r="K22" s="25">
        <v>1</v>
      </c>
      <c r="L22" s="25">
        <v>0</v>
      </c>
      <c r="M22" s="69">
        <f>IF((OR(I22="",I22="DNF",I22="DQ",I22="DNC")),"",(I22+(5*J22)+(K22*10)-(L22*10)))</f>
        <v>111.79</v>
      </c>
      <c r="N22" s="23">
        <v>69.79</v>
      </c>
      <c r="O22" s="24">
        <v>4</v>
      </c>
      <c r="P22" s="25">
        <v>0</v>
      </c>
      <c r="Q22" s="25">
        <v>0</v>
      </c>
      <c r="R22" s="69">
        <f>IF((OR(N22="",N22="DNF",N22="DQ",N22="DNC")),"",(N22+(5*O22)+(P22*10)-(Q22*10)))</f>
        <v>89.79</v>
      </c>
      <c r="S22" s="23">
        <v>63.78</v>
      </c>
      <c r="T22" s="24">
        <v>1</v>
      </c>
      <c r="U22" s="25">
        <v>1</v>
      </c>
      <c r="V22" s="25">
        <v>0</v>
      </c>
      <c r="W22" s="69">
        <f>IF((OR(S22="",S22="DNF",S22="DQ",S22="DNC")),"",(S22+(5*T22)+(U22*10)-(V22*10)))</f>
        <v>78.78</v>
      </c>
      <c r="X22" s="23">
        <v>54.73</v>
      </c>
      <c r="Y22" s="24">
        <v>0</v>
      </c>
      <c r="Z22" s="25">
        <v>0</v>
      </c>
      <c r="AA22" s="25">
        <v>0</v>
      </c>
      <c r="AB22" s="69">
        <f>IF((OR(X22="",X22="DNF",X22="DQ",X22="DNC")),"",(X22+(5*Y22)+(Z22*10)-(AA22*10)))</f>
        <v>54.73</v>
      </c>
      <c r="AC22" s="23">
        <v>68.93</v>
      </c>
      <c r="AD22" s="24">
        <v>0</v>
      </c>
      <c r="AE22" s="25">
        <v>0</v>
      </c>
      <c r="AF22" s="25">
        <v>0</v>
      </c>
      <c r="AG22" s="69">
        <f>IF((OR(AC22="",AC22="DNF",AC22="DQ",AC22="DNC")),"",(AC22+(5*AD22)+(AE22*10)-(AF22*10)))</f>
        <v>68.93</v>
      </c>
      <c r="AH22" s="38" t="s">
        <v>57</v>
      </c>
    </row>
    <row r="23" spans="1:34" s="1" customFormat="1" ht="12.75">
      <c r="A23" s="12" t="s">
        <v>62</v>
      </c>
      <c r="B23" s="10"/>
      <c r="C23" s="9"/>
      <c r="D23" s="11"/>
      <c r="E23" s="31">
        <f>RANK(H23,H$3:H$39,1)</f>
        <v>24</v>
      </c>
      <c r="F23" s="32">
        <f>IF(J23=0,1,0)+IF(O23=0,1,0)+IF(T23=0,1,0)+IF(Y23=0,1,0)+IF(AD23=0,1,0)</f>
        <v>2</v>
      </c>
      <c r="G23" s="33">
        <f>J23+O23+T23+Y23+AD23</f>
        <v>11</v>
      </c>
      <c r="H23" s="36">
        <f>M23+R23+W23+AB23+AG23</f>
        <v>408.59999999999997</v>
      </c>
      <c r="I23" s="23">
        <v>64.77</v>
      </c>
      <c r="J23" s="24">
        <v>2</v>
      </c>
      <c r="K23" s="25">
        <v>0</v>
      </c>
      <c r="L23" s="25">
        <v>0</v>
      </c>
      <c r="M23" s="69">
        <f>IF((OR(I23="",I23="DNF",I23="DQ",I23="DNC")),"",(I23+(5*J23)+(K23*10)-(L23*10)))</f>
        <v>74.77</v>
      </c>
      <c r="N23" s="23">
        <v>87.38</v>
      </c>
      <c r="O23" s="24">
        <v>6</v>
      </c>
      <c r="P23" s="25">
        <v>0</v>
      </c>
      <c r="Q23" s="25">
        <v>0</v>
      </c>
      <c r="R23" s="69">
        <f>IF((OR(N23="",N23="DNF",N23="DQ",N23="DNC")),"",(N23+(5*O23)+(P23*10)-(Q23*10)))</f>
        <v>117.38</v>
      </c>
      <c r="S23" s="23">
        <v>74.89</v>
      </c>
      <c r="T23" s="24">
        <v>3</v>
      </c>
      <c r="U23" s="25">
        <v>0</v>
      </c>
      <c r="V23" s="25">
        <v>0</v>
      </c>
      <c r="W23" s="69">
        <f>IF((OR(S23="",S23="DNF",S23="DQ",S23="DNC")),"",(S23+(5*T23)+(U23*10)-(V23*10)))</f>
        <v>89.89</v>
      </c>
      <c r="X23" s="23">
        <v>57.14</v>
      </c>
      <c r="Y23" s="90">
        <v>0</v>
      </c>
      <c r="Z23" s="25">
        <v>0</v>
      </c>
      <c r="AA23" s="25">
        <v>0</v>
      </c>
      <c r="AB23" s="69">
        <f>IF((OR(X23="",X23="DNF",X23="DQ",X23="DNC")),"",(X23+(5*Y23)+(Z23*10)-(AA23*10)))</f>
        <v>57.14</v>
      </c>
      <c r="AC23" s="23">
        <v>69.42</v>
      </c>
      <c r="AD23" s="24">
        <v>0</v>
      </c>
      <c r="AE23" s="25">
        <v>0</v>
      </c>
      <c r="AF23" s="25">
        <v>0</v>
      </c>
      <c r="AG23" s="69">
        <f>IF((OR(AC23="",AC23="DNF",AC23="DQ",AC23="DNC")),"",(AC23+(5*AD23)+(AE23*10)-(AF23*10)))</f>
        <v>69.42</v>
      </c>
      <c r="AH23" s="38" t="s">
        <v>38</v>
      </c>
    </row>
    <row r="24" spans="1:34" s="1" customFormat="1" ht="12.75">
      <c r="A24" s="12" t="s">
        <v>47</v>
      </c>
      <c r="B24" s="10"/>
      <c r="C24" s="9"/>
      <c r="D24" s="11"/>
      <c r="E24" s="31">
        <f>RANK(H24,H$3:H$39,1)</f>
        <v>30</v>
      </c>
      <c r="F24" s="32">
        <f>IF(J24=0,1,0)+IF(O24=0,1,0)+IF(T24=0,1,0)+IF(Y24=0,1,0)+IF(AD24=0,1,0)</f>
        <v>2</v>
      </c>
      <c r="G24" s="33">
        <f>J24+O24+T24+Y24+AD24</f>
        <v>14</v>
      </c>
      <c r="H24" s="36">
        <f>M24+R24+W24+AB24+AG24</f>
        <v>509.4100000000001</v>
      </c>
      <c r="I24" s="23">
        <v>107.05</v>
      </c>
      <c r="J24" s="24">
        <v>5</v>
      </c>
      <c r="K24" s="25">
        <v>0</v>
      </c>
      <c r="L24" s="25">
        <v>0</v>
      </c>
      <c r="M24" s="69">
        <f>IF((OR(I24="",I24="DNF",I24="DQ",I24="DNC")),"",(I24+(5*J24)+(K24*10)-(L24*10)))</f>
        <v>132.05</v>
      </c>
      <c r="N24" s="23">
        <v>89.11</v>
      </c>
      <c r="O24" s="24">
        <v>4</v>
      </c>
      <c r="P24" s="25">
        <v>0</v>
      </c>
      <c r="Q24" s="25">
        <v>0</v>
      </c>
      <c r="R24" s="69">
        <f>IF((OR(N24="",N24="DNF",N24="DQ",N24="DNC")),"",(N24+(5*O24)+(P24*10)-(Q24*10)))</f>
        <v>109.11</v>
      </c>
      <c r="S24" s="23">
        <v>67.28</v>
      </c>
      <c r="T24" s="24">
        <v>5</v>
      </c>
      <c r="U24" s="25">
        <v>0</v>
      </c>
      <c r="V24" s="25">
        <v>0</v>
      </c>
      <c r="W24" s="69">
        <f>IF((OR(S24="",S24="DNF",S24="DQ",S24="DNC")),"",(S24+(5*T24)+(U24*10)-(V24*10)))</f>
        <v>92.28</v>
      </c>
      <c r="X24" s="23">
        <v>80.04</v>
      </c>
      <c r="Y24" s="24">
        <v>0</v>
      </c>
      <c r="Z24" s="25">
        <v>0</v>
      </c>
      <c r="AA24" s="25">
        <v>0</v>
      </c>
      <c r="AB24" s="69">
        <f>IF((OR(X24="",X24="DNF",X24="DQ",X24="DNC")),"",(X24+(5*Y24)+(Z24*10)-(AA24*10)))</f>
        <v>80.04</v>
      </c>
      <c r="AC24" s="23">
        <v>95.93</v>
      </c>
      <c r="AD24" s="24">
        <v>0</v>
      </c>
      <c r="AE24" s="25">
        <v>0</v>
      </c>
      <c r="AF24" s="25">
        <v>0</v>
      </c>
      <c r="AG24" s="69">
        <f>IF((OR(AC24="",AC24="DNF",AC24="DQ",AC24="DNC")),"",(AC24+(5*AD24)+(AE24*10)-(AF24*10)))</f>
        <v>95.93</v>
      </c>
      <c r="AH24" s="38" t="s">
        <v>34</v>
      </c>
    </row>
    <row r="25" spans="1:34" s="1" customFormat="1" ht="12.75">
      <c r="A25" s="12" t="s">
        <v>29</v>
      </c>
      <c r="B25" s="10"/>
      <c r="C25" s="9"/>
      <c r="D25" s="11"/>
      <c r="E25" s="31">
        <f>RANK(H25,H$3:H$39,1)</f>
        <v>31</v>
      </c>
      <c r="F25" s="32">
        <f>IF(J25=0,1,0)+IF(O25=0,1,0)+IF(T25=0,1,0)+IF(Y25=0,1,0)+IF(AD25=0,1,0)</f>
        <v>2</v>
      </c>
      <c r="G25" s="33">
        <f>J25+O25+T25+Y25+AD25</f>
        <v>5</v>
      </c>
      <c r="H25" s="36">
        <f>M25+R25+W25+AB25+AG25</f>
        <v>586.14</v>
      </c>
      <c r="I25" s="23">
        <v>135.43</v>
      </c>
      <c r="J25" s="24">
        <v>2</v>
      </c>
      <c r="K25" s="25">
        <v>0</v>
      </c>
      <c r="L25" s="25">
        <v>0</v>
      </c>
      <c r="M25" s="69">
        <f>IF((OR(I25="",I25="DNF",I25="DQ",I25="DNC")),"",(I25+(5*J25)+(K25*10)-(L25*10)))</f>
        <v>145.43</v>
      </c>
      <c r="N25" s="23">
        <v>107.24</v>
      </c>
      <c r="O25" s="24">
        <v>2</v>
      </c>
      <c r="P25" s="25">
        <v>0</v>
      </c>
      <c r="Q25" s="25">
        <v>0</v>
      </c>
      <c r="R25" s="69">
        <f>IF((OR(N25="",N25="DNF",N25="DQ",N25="DNC")),"",(N25+(5*O25)+(P25*10)-(Q25*10)))</f>
        <v>117.24</v>
      </c>
      <c r="S25" s="23">
        <v>85.98</v>
      </c>
      <c r="T25" s="24">
        <v>0</v>
      </c>
      <c r="U25" s="25">
        <v>0</v>
      </c>
      <c r="V25" s="25">
        <v>0</v>
      </c>
      <c r="W25" s="69">
        <f>IF((OR(S25="",S25="DNF",S25="DQ",S25="DNC")),"",(S25+(5*T25)+(U25*10)-(V25*10)))</f>
        <v>85.98</v>
      </c>
      <c r="X25" s="23">
        <v>91.84</v>
      </c>
      <c r="Y25" s="24">
        <v>0</v>
      </c>
      <c r="Z25" s="25">
        <v>0</v>
      </c>
      <c r="AA25" s="25">
        <v>0</v>
      </c>
      <c r="AB25" s="69">
        <f>IF((OR(X25="",X25="DNF",X25="DQ",X25="DNC")),"",(X25+(5*Y25)+(Z25*10)-(AA25*10)))</f>
        <v>91.84</v>
      </c>
      <c r="AC25" s="23">
        <v>140.65</v>
      </c>
      <c r="AD25" s="24">
        <v>1</v>
      </c>
      <c r="AE25" s="25">
        <v>0</v>
      </c>
      <c r="AF25" s="25">
        <v>0</v>
      </c>
      <c r="AG25" s="69">
        <f>IF((OR(AC25="",AC25="DNF",AC25="DQ",AC25="DNC")),"",(AC25+(5*AD25)+(AE25*10)-(AF25*10)))</f>
        <v>145.65</v>
      </c>
      <c r="AH25" s="38" t="s">
        <v>61</v>
      </c>
    </row>
    <row r="26" spans="1:34" s="1" customFormat="1" ht="12.75">
      <c r="A26" s="12" t="s">
        <v>43</v>
      </c>
      <c r="B26" s="10"/>
      <c r="C26" s="9"/>
      <c r="D26" s="11"/>
      <c r="E26" s="31">
        <f>RANK(H26,H$3:H$39,1)</f>
        <v>35</v>
      </c>
      <c r="F26" s="32">
        <f>IF(J26=0,1,0)+IF(O26=0,1,0)+IF(T26=0,1,0)+IF(Y26=0,1,0)+IF(AD26=0,1,0)</f>
        <v>2</v>
      </c>
      <c r="G26" s="33">
        <f>J26+O26+T26+Y26+AD26</f>
        <v>3</v>
      </c>
      <c r="H26" s="36">
        <f>M26+R26+W26+AB26+AG26</f>
        <v>747.2800000000001</v>
      </c>
      <c r="I26" s="23">
        <v>142.86</v>
      </c>
      <c r="J26" s="24">
        <v>1</v>
      </c>
      <c r="K26" s="25">
        <v>0</v>
      </c>
      <c r="L26" s="25">
        <v>0</v>
      </c>
      <c r="M26" s="69">
        <f>IF((OR(I26="",I26="DNF",I26="DQ",I26="DNC")),"",(I26+(5*J26)+(K26*10)-(L26*10)))</f>
        <v>147.86</v>
      </c>
      <c r="N26" s="23">
        <v>154.57</v>
      </c>
      <c r="O26" s="24">
        <v>1</v>
      </c>
      <c r="P26" s="25">
        <v>0</v>
      </c>
      <c r="Q26" s="25">
        <v>0</v>
      </c>
      <c r="R26" s="69">
        <f>IF((OR(N26="",N26="DNF",N26="DQ",N26="DNC")),"",(N26+(5*O26)+(P26*10)-(Q26*10)))</f>
        <v>159.57</v>
      </c>
      <c r="S26" s="23">
        <v>149.17</v>
      </c>
      <c r="T26" s="24">
        <v>1</v>
      </c>
      <c r="U26" s="25">
        <v>0</v>
      </c>
      <c r="V26" s="25">
        <v>0</v>
      </c>
      <c r="W26" s="69">
        <f>IF((OR(S26="",S26="DNF",S26="DQ",S26="DNC")),"",(S26+(5*T26)+(U26*10)-(V26*10)))</f>
        <v>154.17</v>
      </c>
      <c r="X26" s="23">
        <v>131.56</v>
      </c>
      <c r="Y26" s="24">
        <v>0</v>
      </c>
      <c r="Z26" s="25">
        <v>0</v>
      </c>
      <c r="AA26" s="25">
        <v>0</v>
      </c>
      <c r="AB26" s="69">
        <f>IF((OR(X26="",X26="DNF",X26="DQ",X26="DNC")),"",(X26+(5*Y26)+(Z26*10)-(AA26*10)))</f>
        <v>131.56</v>
      </c>
      <c r="AC26" s="23">
        <v>154.12</v>
      </c>
      <c r="AD26" s="24">
        <v>0</v>
      </c>
      <c r="AE26" s="25">
        <v>0</v>
      </c>
      <c r="AF26" s="25">
        <v>0</v>
      </c>
      <c r="AG26" s="69">
        <f>IF((OR(AC26="",AC26="DNF",AC26="DQ",AC26="DNC")),"",(AC26+(5*AD26)+(AE26*10)-(AF26*10)))</f>
        <v>154.12</v>
      </c>
      <c r="AH26" s="38" t="s">
        <v>63</v>
      </c>
    </row>
    <row r="27" spans="1:34" s="1" customFormat="1" ht="12.75">
      <c r="A27" s="12" t="s">
        <v>37</v>
      </c>
      <c r="B27" s="10"/>
      <c r="C27" s="9"/>
      <c r="D27" s="11"/>
      <c r="E27" s="31">
        <f>RANK(H27,H$3:H$39,1)</f>
        <v>4</v>
      </c>
      <c r="F27" s="32">
        <f>IF(J27=0,1,0)+IF(O27=0,1,0)+IF(T27=0,1,0)+IF(Y27=0,1,0)+IF(AD27=0,1,0)</f>
        <v>1</v>
      </c>
      <c r="G27" s="33">
        <f>J27+O27+T27+Y27+AD27</f>
        <v>17</v>
      </c>
      <c r="H27" s="36">
        <f>M27+R27+W27+AB27+AG27</f>
        <v>225.6</v>
      </c>
      <c r="I27" s="23">
        <v>33.56</v>
      </c>
      <c r="J27" s="24">
        <v>3</v>
      </c>
      <c r="K27" s="25">
        <v>0</v>
      </c>
      <c r="L27" s="25">
        <v>0</v>
      </c>
      <c r="M27" s="69">
        <f>IF((OR(I27="",I27="DNF",I27="DQ",I27="DNC")),"",(I27+(5*J27)+(K27*10)-(L27*10)))</f>
        <v>48.56</v>
      </c>
      <c r="N27" s="23">
        <v>25.41</v>
      </c>
      <c r="O27" s="24">
        <v>5</v>
      </c>
      <c r="P27" s="25">
        <v>0</v>
      </c>
      <c r="Q27" s="25">
        <v>0</v>
      </c>
      <c r="R27" s="69">
        <f>IF((OR(N27="",N27="DNF",N27="DQ",N27="DNC")),"",(N27+(5*O27)+(P27*10)-(Q27*10)))</f>
        <v>50.41</v>
      </c>
      <c r="S27" s="23">
        <v>18.79</v>
      </c>
      <c r="T27" s="24">
        <v>5</v>
      </c>
      <c r="U27" s="25">
        <v>0</v>
      </c>
      <c r="V27" s="25">
        <v>0</v>
      </c>
      <c r="W27" s="69">
        <f>IF((OR(S27="",S27="DNF",S27="DQ",S27="DNC")),"",(S27+(5*T27)+(U27*10)-(V27*10)))</f>
        <v>43.79</v>
      </c>
      <c r="X27" s="23">
        <v>26.21</v>
      </c>
      <c r="Y27" s="24">
        <v>4</v>
      </c>
      <c r="Z27" s="25">
        <v>0</v>
      </c>
      <c r="AA27" s="25">
        <v>0</v>
      </c>
      <c r="AB27" s="69">
        <f>IF((OR(X27="",X27="DNF",X27="DQ",X27="DNC")),"",(X27+(5*Y27)+(Z27*10)-(AA27*10)))</f>
        <v>46.21</v>
      </c>
      <c r="AC27" s="23">
        <v>36.63</v>
      </c>
      <c r="AD27" s="24">
        <v>0</v>
      </c>
      <c r="AE27" s="25">
        <v>0</v>
      </c>
      <c r="AF27" s="25">
        <v>0</v>
      </c>
      <c r="AG27" s="69">
        <f>IF((OR(AC27="",AC27="DNF",AC27="DQ",AC27="DNC")),"",(AC27+(5*AD27)+(AE27*10)-(AF27*10)))</f>
        <v>36.63</v>
      </c>
      <c r="AH27" s="38" t="s">
        <v>34</v>
      </c>
    </row>
    <row r="28" spans="1:34" s="1" customFormat="1" ht="12.75">
      <c r="A28" s="12" t="s">
        <v>58</v>
      </c>
      <c r="B28" s="10"/>
      <c r="C28" s="9"/>
      <c r="D28" s="11"/>
      <c r="E28" s="31">
        <f>RANK(H28,H$3:H$39,1)</f>
        <v>6</v>
      </c>
      <c r="F28" s="32">
        <f>IF(J28=0,1,0)+IF(O28=0,1,0)+IF(T28=0,1,0)+IF(Y28=0,1,0)+IF(AD28=0,1,0)</f>
        <v>1</v>
      </c>
      <c r="G28" s="33">
        <f>J28+O28+T28+Y28+AD28</f>
        <v>14</v>
      </c>
      <c r="H28" s="36">
        <f>M28+R28+W28+AB28+AG28</f>
        <v>259.99</v>
      </c>
      <c r="I28" s="23">
        <v>47.28</v>
      </c>
      <c r="J28" s="24">
        <v>2</v>
      </c>
      <c r="K28" s="25">
        <v>0</v>
      </c>
      <c r="L28" s="25">
        <v>0</v>
      </c>
      <c r="M28" s="69">
        <f>IF((OR(I28="",I28="DNF",I28="DQ",I28="DNC")),"",(I28+(5*J28)+(K28*10)-(L28*10)))</f>
        <v>57.28</v>
      </c>
      <c r="N28" s="23">
        <v>36.77</v>
      </c>
      <c r="O28" s="24">
        <v>8</v>
      </c>
      <c r="P28" s="25">
        <v>0</v>
      </c>
      <c r="Q28" s="25">
        <v>0</v>
      </c>
      <c r="R28" s="69">
        <f>IF((OR(N28="",N28="DNF",N28="DQ",N28="DNC")),"",(N28+(5*O28)+(P28*10)-(Q28*10)))</f>
        <v>76.77000000000001</v>
      </c>
      <c r="S28" s="23">
        <v>34.18</v>
      </c>
      <c r="T28" s="24">
        <v>2</v>
      </c>
      <c r="U28" s="25">
        <v>0</v>
      </c>
      <c r="V28" s="25">
        <v>0</v>
      </c>
      <c r="W28" s="69">
        <f>IF((OR(S28="",S28="DNF",S28="DQ",S28="DNC")),"",(S28+(5*T28)+(U28*10)-(V28*10)))</f>
        <v>44.18</v>
      </c>
      <c r="X28" s="23">
        <v>32.43</v>
      </c>
      <c r="Y28" s="24">
        <v>2</v>
      </c>
      <c r="Z28" s="25">
        <v>0</v>
      </c>
      <c r="AA28" s="25">
        <v>0</v>
      </c>
      <c r="AB28" s="69">
        <f>IF((OR(X28="",X28="DNF",X28="DQ",X28="DNC")),"",(X28+(5*Y28)+(Z28*10)-(AA28*10)))</f>
        <v>42.43</v>
      </c>
      <c r="AC28" s="23">
        <v>39.33</v>
      </c>
      <c r="AD28" s="24">
        <v>0</v>
      </c>
      <c r="AE28" s="25">
        <v>0</v>
      </c>
      <c r="AF28" s="25">
        <v>0</v>
      </c>
      <c r="AG28" s="69">
        <f>IF((OR(AC28="",AC28="DNF",AC28="DQ",AC28="DNC")),"",(AC28+(5*AD28)+(AE28*10)-(AF28*10)))</f>
        <v>39.33</v>
      </c>
      <c r="AH28" s="38" t="s">
        <v>66</v>
      </c>
    </row>
    <row r="29" spans="1:34" s="1" customFormat="1" ht="12.75">
      <c r="A29" s="12" t="s">
        <v>76</v>
      </c>
      <c r="B29" s="10"/>
      <c r="C29" s="9"/>
      <c r="D29" s="11"/>
      <c r="E29" s="31">
        <f>RANK(H29,H$3:H$39,1)</f>
        <v>11</v>
      </c>
      <c r="F29" s="32">
        <f>IF(J29=0,1,0)+IF(O29=0,1,0)+IF(T29=0,1,0)+IF(Y29=0,1,0)+IF(AD29=0,1,0)</f>
        <v>1</v>
      </c>
      <c r="G29" s="33">
        <f>J29+O29+T29+Y29+AD29</f>
        <v>10</v>
      </c>
      <c r="H29" s="36">
        <f>M29+R29+W29+AB29+AG29</f>
        <v>301.32</v>
      </c>
      <c r="I29" s="23">
        <v>54.83</v>
      </c>
      <c r="J29" s="24">
        <v>1</v>
      </c>
      <c r="K29" s="25">
        <v>0</v>
      </c>
      <c r="L29" s="25">
        <v>0</v>
      </c>
      <c r="M29" s="69">
        <f>IF((OR(I29="",I29="DNF",I29="DQ",I29="DNC")),"",(I29+(5*J29)+(K29*10)-(L29*10)))</f>
        <v>59.83</v>
      </c>
      <c r="N29" s="23">
        <v>50.18</v>
      </c>
      <c r="O29" s="24">
        <v>5</v>
      </c>
      <c r="P29" s="25">
        <v>0</v>
      </c>
      <c r="Q29" s="25">
        <v>0</v>
      </c>
      <c r="R29" s="69">
        <f>IF((OR(N29="",N29="DNF",N29="DQ",N29="DNC")),"",(N29+(5*O29)+(P29*10)-(Q29*10)))</f>
        <v>75.18</v>
      </c>
      <c r="S29" s="23">
        <v>43.29</v>
      </c>
      <c r="T29" s="24">
        <v>2</v>
      </c>
      <c r="U29" s="25">
        <v>0</v>
      </c>
      <c r="V29" s="25">
        <v>0</v>
      </c>
      <c r="W29" s="69">
        <f>IF((OR(S29="",S29="DNF",S29="DQ",S29="DNC")),"",(S29+(5*T29)+(U29*10)-(V29*10)))</f>
        <v>53.29</v>
      </c>
      <c r="X29" s="23">
        <v>36.82</v>
      </c>
      <c r="Y29" s="24">
        <v>0</v>
      </c>
      <c r="Z29" s="25">
        <v>0</v>
      </c>
      <c r="AA29" s="25">
        <v>0</v>
      </c>
      <c r="AB29" s="69">
        <f>IF((OR(X29="",X29="DNF",X29="DQ",X29="DNC")),"",(X29+(5*Y29)+(Z29*10)-(AA29*10)))</f>
        <v>36.82</v>
      </c>
      <c r="AC29" s="23">
        <v>66.2</v>
      </c>
      <c r="AD29" s="90">
        <v>2</v>
      </c>
      <c r="AE29" s="25">
        <v>0</v>
      </c>
      <c r="AF29" s="25">
        <v>0</v>
      </c>
      <c r="AG29" s="69">
        <f>IF((OR(AC29="",AC29="DNF",AC29="DQ",AC29="DNC")),"",(AC29+(5*AD29)+(AE29*10)-(AF29*10)))</f>
        <v>76.2</v>
      </c>
      <c r="AH29" s="38" t="s">
        <v>68</v>
      </c>
    </row>
    <row r="30" spans="1:34" s="1" customFormat="1" ht="12.75">
      <c r="A30" s="12" t="s">
        <v>65</v>
      </c>
      <c r="B30" s="10"/>
      <c r="C30" s="9"/>
      <c r="D30" s="11"/>
      <c r="E30" s="31">
        <f>RANK(H30,H$3:H$39,1)</f>
        <v>18</v>
      </c>
      <c r="F30" s="32">
        <f>IF(J30=0,1,0)+IF(O30=0,1,0)+IF(T30=0,1,0)+IF(Y30=0,1,0)+IF(AD30=0,1,0)</f>
        <v>1</v>
      </c>
      <c r="G30" s="33">
        <f>J30+O30+T30+Y30+AD30</f>
        <v>14</v>
      </c>
      <c r="H30" s="36">
        <f>M30+R30+W30+AB30+AG30</f>
        <v>369.2</v>
      </c>
      <c r="I30" s="23">
        <v>73.19</v>
      </c>
      <c r="J30" s="24">
        <v>2</v>
      </c>
      <c r="K30" s="25">
        <v>0</v>
      </c>
      <c r="L30" s="25">
        <v>0</v>
      </c>
      <c r="M30" s="69">
        <f>IF((OR(I30="",I30="DNF",I30="DQ",I30="DNC")),"",(I30+(5*J30)+(K30*10)-(L30*10)))</f>
        <v>83.19</v>
      </c>
      <c r="N30" s="23">
        <v>59.45</v>
      </c>
      <c r="O30" s="24">
        <v>6</v>
      </c>
      <c r="P30" s="25">
        <v>0</v>
      </c>
      <c r="Q30" s="25">
        <v>0</v>
      </c>
      <c r="R30" s="69">
        <f>IF((OR(N30="",N30="DNF",N30="DQ",N30="DNC")),"",(N30+(5*O30)+(P30*10)-(Q30*10)))</f>
        <v>89.45</v>
      </c>
      <c r="S30" s="23">
        <v>37.3</v>
      </c>
      <c r="T30" s="24">
        <v>5</v>
      </c>
      <c r="U30" s="25">
        <v>1</v>
      </c>
      <c r="V30" s="25">
        <v>0</v>
      </c>
      <c r="W30" s="69">
        <f>IF((OR(S30="",S30="DNF",S30="DQ",S30="DNC")),"",(S30+(5*T30)+(U30*10)-(V30*10)))</f>
        <v>72.3</v>
      </c>
      <c r="X30" s="23">
        <v>47.72</v>
      </c>
      <c r="Y30" s="24">
        <v>0</v>
      </c>
      <c r="Z30" s="25">
        <v>0</v>
      </c>
      <c r="AA30" s="25">
        <v>0</v>
      </c>
      <c r="AB30" s="69">
        <f>IF((OR(X30="",X30="DNF",X30="DQ",X30="DNC")),"",(X30+(5*Y30)+(Z30*10)-(AA30*10)))</f>
        <v>47.72</v>
      </c>
      <c r="AC30" s="23">
        <v>71.54</v>
      </c>
      <c r="AD30" s="24">
        <v>1</v>
      </c>
      <c r="AE30" s="25">
        <v>0</v>
      </c>
      <c r="AF30" s="25">
        <v>0</v>
      </c>
      <c r="AG30" s="69">
        <f>IF((OR(AC30="",AC30="DNF",AC30="DQ",AC30="DNC")),"",(AC30+(5*AD30)+(AE30*10)-(AF30*10)))</f>
        <v>76.54</v>
      </c>
      <c r="AH30" s="38" t="s">
        <v>70</v>
      </c>
    </row>
    <row r="31" spans="1:34" s="1" customFormat="1" ht="12.75">
      <c r="A31" s="12" t="s">
        <v>59</v>
      </c>
      <c r="B31" s="10"/>
      <c r="C31" s="9"/>
      <c r="D31" s="11"/>
      <c r="E31" s="31">
        <f>RANK(H31,H$3:H$39,1)</f>
        <v>21</v>
      </c>
      <c r="F31" s="32">
        <f>IF(J31=0,1,0)+IF(O31=0,1,0)+IF(T31=0,1,0)+IF(Y31=0,1,0)+IF(AD31=0,1,0)</f>
        <v>1</v>
      </c>
      <c r="G31" s="33">
        <f>J31+O31+T31+Y31+AD31</f>
        <v>14</v>
      </c>
      <c r="H31" s="36">
        <f>M31+R31+W31+AB31+AG31</f>
        <v>390.59000000000003</v>
      </c>
      <c r="I31" s="23">
        <v>68.52</v>
      </c>
      <c r="J31" s="24">
        <v>6</v>
      </c>
      <c r="K31" s="25">
        <v>0</v>
      </c>
      <c r="L31" s="25">
        <v>0</v>
      </c>
      <c r="M31" s="69">
        <f>IF((OR(I31="",I31="DNF",I31="DQ",I31="DNC")),"",(I31+(5*J31)+(K31*10)-(L31*10)))</f>
        <v>98.52</v>
      </c>
      <c r="N31" s="23">
        <v>52.34</v>
      </c>
      <c r="O31" s="24">
        <v>4</v>
      </c>
      <c r="P31" s="25">
        <v>0</v>
      </c>
      <c r="Q31" s="25">
        <v>0</v>
      </c>
      <c r="R31" s="69">
        <f>IF((OR(N31="",N31="DNF",N31="DQ",N31="DNC")),"",(N31+(5*O31)+(P31*10)-(Q31*10)))</f>
        <v>72.34</v>
      </c>
      <c r="S31" s="23">
        <v>59.85</v>
      </c>
      <c r="T31" s="24">
        <v>3</v>
      </c>
      <c r="U31" s="25">
        <v>0</v>
      </c>
      <c r="V31" s="25">
        <v>0</v>
      </c>
      <c r="W31" s="69">
        <f>IF((OR(S31="",S31="DNF",S31="DQ",S31="DNC")),"",(S31+(5*T31)+(U31*10)-(V31*10)))</f>
        <v>74.85</v>
      </c>
      <c r="X31" s="23">
        <v>61.08</v>
      </c>
      <c r="Y31" s="90">
        <v>0</v>
      </c>
      <c r="Z31" s="25">
        <v>0</v>
      </c>
      <c r="AA31" s="25">
        <v>0</v>
      </c>
      <c r="AB31" s="69">
        <f>IF((OR(X31="",X31="DNF",X31="DQ",X31="DNC")),"",(X31+(5*Y31)+(Z31*10)-(AA31*10)))</f>
        <v>61.08</v>
      </c>
      <c r="AC31" s="23">
        <v>78.8</v>
      </c>
      <c r="AD31" s="24">
        <v>1</v>
      </c>
      <c r="AE31" s="25">
        <v>0</v>
      </c>
      <c r="AF31" s="25">
        <v>0</v>
      </c>
      <c r="AG31" s="69">
        <f>IF((OR(AC31="",AC31="DNF",AC31="DQ",AC31="DNC")),"",(AC31+(5*AD31)+(AE31*10)-(AF31*10)))</f>
        <v>83.8</v>
      </c>
      <c r="AH31" s="38" t="s">
        <v>66</v>
      </c>
    </row>
    <row r="32" spans="1:34" s="1" customFormat="1" ht="12.75">
      <c r="A32" s="12" t="s">
        <v>60</v>
      </c>
      <c r="B32" s="10"/>
      <c r="C32" s="9"/>
      <c r="D32" s="11"/>
      <c r="E32" s="31">
        <f>RANK(H32,H$3:H$39,1)</f>
        <v>27</v>
      </c>
      <c r="F32" s="32">
        <f>IF(J32=0,1,0)+IF(O32=0,1,0)+IF(T32=0,1,0)+IF(Y32=0,1,0)+IF(AD32=0,1,0)</f>
        <v>1</v>
      </c>
      <c r="G32" s="33">
        <f>J32+O32+T32+Y32+AD32</f>
        <v>14</v>
      </c>
      <c r="H32" s="36">
        <f>M32+R32+W32+AB32+AG32</f>
        <v>480.83000000000004</v>
      </c>
      <c r="I32" s="23">
        <v>102.25</v>
      </c>
      <c r="J32" s="24">
        <v>4</v>
      </c>
      <c r="K32" s="25">
        <v>0</v>
      </c>
      <c r="L32" s="25">
        <v>0</v>
      </c>
      <c r="M32" s="69">
        <f>IF((OR(I32="",I32="DNF",I32="DQ",I32="DNC")),"",(I32+(5*J32)+(K32*10)-(L32*10)))</f>
        <v>122.25</v>
      </c>
      <c r="N32" s="23">
        <v>63.49</v>
      </c>
      <c r="O32" s="24">
        <v>4</v>
      </c>
      <c r="P32" s="25">
        <v>0</v>
      </c>
      <c r="Q32" s="25">
        <v>0</v>
      </c>
      <c r="R32" s="69">
        <f>IF((OR(N32="",N32="DNF",N32="DQ",N32="DNC")),"",(N32+(5*O32)+(P32*10)-(Q32*10)))</f>
        <v>83.49000000000001</v>
      </c>
      <c r="S32" s="23">
        <v>75.04</v>
      </c>
      <c r="T32" s="24">
        <v>4</v>
      </c>
      <c r="U32" s="25">
        <v>1</v>
      </c>
      <c r="V32" s="25">
        <v>0</v>
      </c>
      <c r="W32" s="69">
        <f>IF((OR(S32="",S32="DNF",S32="DQ",S32="DNC")),"",(S32+(5*T32)+(U32*10)-(V32*10)))</f>
        <v>105.04</v>
      </c>
      <c r="X32" s="23">
        <v>75.3</v>
      </c>
      <c r="Y32" s="90">
        <v>0</v>
      </c>
      <c r="Z32" s="25">
        <v>0</v>
      </c>
      <c r="AA32" s="25">
        <v>0</v>
      </c>
      <c r="AB32" s="69">
        <f>IF((OR(X32="",X32="DNF",X32="DQ",X32="DNC")),"",(X32+(5*Y32)+(Z32*10)-(AA32*10)))</f>
        <v>75.3</v>
      </c>
      <c r="AC32" s="23">
        <v>84.75</v>
      </c>
      <c r="AD32" s="24">
        <v>2</v>
      </c>
      <c r="AE32" s="25">
        <v>0</v>
      </c>
      <c r="AF32" s="25">
        <v>0</v>
      </c>
      <c r="AG32" s="69">
        <f>IF((OR(AC32="",AC32="DNF",AC32="DQ",AC32="DNC")),"",(AC32+(5*AD32)+(AE32*10)-(AF32*10)))</f>
        <v>94.75</v>
      </c>
      <c r="AH32" s="38" t="s">
        <v>57</v>
      </c>
    </row>
    <row r="33" spans="1:34" s="1" customFormat="1" ht="12.75">
      <c r="A33" s="12" t="s">
        <v>73</v>
      </c>
      <c r="B33" s="10"/>
      <c r="C33" s="9"/>
      <c r="D33" s="11"/>
      <c r="E33" s="31">
        <f>RANK(H33,H$3:H$39,1)</f>
        <v>29</v>
      </c>
      <c r="F33" s="32">
        <f>IF(J33=0,1,0)+IF(O33=0,1,0)+IF(T33=0,1,0)+IF(Y33=0,1,0)+IF(AD33=0,1,0)</f>
        <v>1</v>
      </c>
      <c r="G33" s="33">
        <f>J33+O33+T33+Y33+AD33</f>
        <v>27</v>
      </c>
      <c r="H33" s="36">
        <f>M33+R33+W33+AB33+AG33</f>
        <v>500.11</v>
      </c>
      <c r="I33" s="23">
        <v>58.17</v>
      </c>
      <c r="J33" s="24">
        <v>5</v>
      </c>
      <c r="K33" s="25">
        <v>1</v>
      </c>
      <c r="L33" s="25">
        <v>0</v>
      </c>
      <c r="M33" s="69">
        <f>IF((OR(I33="",I33="DNF",I33="DQ",I33="DNC")),"",(I33+(5*J33)+(K33*10)-(L33*10)))</f>
        <v>93.17</v>
      </c>
      <c r="N33" s="23">
        <v>85.39</v>
      </c>
      <c r="O33" s="24">
        <v>8</v>
      </c>
      <c r="P33" s="25">
        <v>0</v>
      </c>
      <c r="Q33" s="25">
        <v>0</v>
      </c>
      <c r="R33" s="69">
        <f>IF((OR(N33="",N33="DNF",N33="DQ",N33="DNC")),"",(N33+(5*O33)+(P33*10)-(Q33*10)))</f>
        <v>125.39</v>
      </c>
      <c r="S33" s="23">
        <v>62.55</v>
      </c>
      <c r="T33" s="24">
        <v>6</v>
      </c>
      <c r="U33" s="25">
        <v>1</v>
      </c>
      <c r="V33" s="25">
        <v>0</v>
      </c>
      <c r="W33" s="69">
        <f>IF((OR(S33="",S33="DNF",S33="DQ",S33="DNC")),"",(S33+(5*T33)+(U33*10)-(V33*10)))</f>
        <v>102.55</v>
      </c>
      <c r="X33" s="23">
        <v>57.28</v>
      </c>
      <c r="Y33" s="90">
        <v>0</v>
      </c>
      <c r="Z33" s="25">
        <v>0</v>
      </c>
      <c r="AA33" s="25">
        <v>0</v>
      </c>
      <c r="AB33" s="69">
        <f>IF((OR(X33="",X33="DNF",X33="DQ",X33="DNC")),"",(X33+(5*Y33)+(Z33*10)-(AA33*10)))</f>
        <v>57.28</v>
      </c>
      <c r="AC33" s="23">
        <v>81.72</v>
      </c>
      <c r="AD33" s="24">
        <v>8</v>
      </c>
      <c r="AE33" s="25">
        <v>0</v>
      </c>
      <c r="AF33" s="25">
        <v>0</v>
      </c>
      <c r="AG33" s="69">
        <f>IF((OR(AC33="",AC33="DNF",AC33="DQ",AC33="DNC")),"",(AC33+(5*AD33)+(AE33*10)-(AF33*10)))</f>
        <v>121.72</v>
      </c>
      <c r="AH33" s="38" t="s">
        <v>42</v>
      </c>
    </row>
    <row r="34" spans="1:34" s="1" customFormat="1" ht="12.75">
      <c r="A34" s="12" t="s">
        <v>71</v>
      </c>
      <c r="B34" s="10"/>
      <c r="C34" s="9"/>
      <c r="D34" s="11"/>
      <c r="E34" s="31">
        <f>RANK(H34,H$3:H$39,1)</f>
        <v>33</v>
      </c>
      <c r="F34" s="32">
        <f>IF(J34=0,1,0)+IF(O34=0,1,0)+IF(T34=0,1,0)+IF(Y34=0,1,0)+IF(AD34=0,1,0)</f>
        <v>1</v>
      </c>
      <c r="G34" s="33">
        <f>J34+O34+T34+Y34+AD34</f>
        <v>12</v>
      </c>
      <c r="H34" s="36">
        <f>M34+R34+W34+AB34+AG34</f>
        <v>622.48</v>
      </c>
      <c r="I34" s="23">
        <v>124.08</v>
      </c>
      <c r="J34" s="24">
        <v>2</v>
      </c>
      <c r="K34" s="25">
        <v>0</v>
      </c>
      <c r="L34" s="25">
        <v>0</v>
      </c>
      <c r="M34" s="69">
        <f>IF((OR(I34="",I34="DNF",I34="DQ",I34="DNC")),"",(I34+(5*J34)+(K34*10)-(L34*10)))</f>
        <v>134.07999999999998</v>
      </c>
      <c r="N34" s="23">
        <v>125.22</v>
      </c>
      <c r="O34" s="24">
        <v>6</v>
      </c>
      <c r="P34" s="25">
        <v>0</v>
      </c>
      <c r="Q34" s="25">
        <v>0</v>
      </c>
      <c r="R34" s="69">
        <f>IF((OR(N34="",N34="DNF",N34="DQ",N34="DNC")),"",(N34+(5*O34)+(P34*10)-(Q34*10)))</f>
        <v>155.22</v>
      </c>
      <c r="S34" s="23">
        <v>86.33</v>
      </c>
      <c r="T34" s="24">
        <v>2</v>
      </c>
      <c r="U34" s="25">
        <v>1</v>
      </c>
      <c r="V34" s="25">
        <v>0</v>
      </c>
      <c r="W34" s="69">
        <f>IF((OR(S34="",S34="DNF",S34="DQ",S34="DNC")),"",(S34+(5*T34)+(U34*10)-(V34*10)))</f>
        <v>106.33</v>
      </c>
      <c r="X34" s="23">
        <v>92.15</v>
      </c>
      <c r="Y34" s="24">
        <v>2</v>
      </c>
      <c r="Z34" s="25">
        <v>0</v>
      </c>
      <c r="AA34" s="25">
        <v>0</v>
      </c>
      <c r="AB34" s="69">
        <f>IF((OR(X34="",X34="DNF",X34="DQ",X34="DNC")),"",(X34+(5*Y34)+(Z34*10)-(AA34*10)))</f>
        <v>102.15</v>
      </c>
      <c r="AC34" s="23">
        <v>124.7</v>
      </c>
      <c r="AD34" s="24">
        <v>0</v>
      </c>
      <c r="AE34" s="25">
        <v>0</v>
      </c>
      <c r="AF34" s="25">
        <v>0</v>
      </c>
      <c r="AG34" s="69">
        <f>IF((OR(AC34="",AC34="DNF",AC34="DQ",AC34="DNC")),"",(AC34+(5*AD34)+(AE34*10)-(AF34*10)))</f>
        <v>124.7</v>
      </c>
      <c r="AH34" s="38" t="s">
        <v>75</v>
      </c>
    </row>
    <row r="35" spans="1:34" s="1" customFormat="1" ht="12.75">
      <c r="A35" s="12" t="s">
        <v>33</v>
      </c>
      <c r="B35" s="10"/>
      <c r="C35" s="9"/>
      <c r="D35" s="11"/>
      <c r="E35" s="31">
        <f>RANK(H35,H$3:H$39,1)</f>
        <v>14</v>
      </c>
      <c r="F35" s="32">
        <f>IF(J35=0,1,0)+IF(O35=0,1,0)+IF(T35=0,1,0)+IF(Y35=0,1,0)+IF(AD35=0,1,0)</f>
        <v>0</v>
      </c>
      <c r="G35" s="33">
        <f>J35+O35+T35+Y35+AD35</f>
        <v>20</v>
      </c>
      <c r="H35" s="36">
        <f>M35+R35+W35+AB35+AG35</f>
        <v>313.65</v>
      </c>
      <c r="I35" s="23">
        <v>66.34</v>
      </c>
      <c r="J35" s="24">
        <v>6</v>
      </c>
      <c r="K35" s="25">
        <v>0</v>
      </c>
      <c r="L35" s="25">
        <v>0</v>
      </c>
      <c r="M35" s="69">
        <f>IF((OR(I35="",I35="DNF",I35="DQ",I35="DNC")),"",(I35+(5*J35)+(K35*10)-(L35*10)))</f>
        <v>96.34</v>
      </c>
      <c r="N35" s="23">
        <v>39</v>
      </c>
      <c r="O35" s="24">
        <v>4</v>
      </c>
      <c r="P35" s="25">
        <v>0</v>
      </c>
      <c r="Q35" s="25">
        <v>0</v>
      </c>
      <c r="R35" s="69">
        <f>IF((OR(N35="",N35="DNF",N35="DQ",N35="DNC")),"",(N35+(5*O35)+(P35*10)-(Q35*10)))</f>
        <v>59</v>
      </c>
      <c r="S35" s="23">
        <v>25.92</v>
      </c>
      <c r="T35" s="24">
        <v>3</v>
      </c>
      <c r="U35" s="25">
        <v>0</v>
      </c>
      <c r="V35" s="25">
        <v>0</v>
      </c>
      <c r="W35" s="69">
        <f>IF((OR(S35="",S35="DNF",S35="DQ",S35="DNC")),"",(S35+(5*T35)+(U35*10)-(V35*10)))</f>
        <v>40.92</v>
      </c>
      <c r="X35" s="23">
        <v>36.98</v>
      </c>
      <c r="Y35" s="24">
        <v>4</v>
      </c>
      <c r="Z35" s="25">
        <v>0</v>
      </c>
      <c r="AA35" s="25">
        <v>0</v>
      </c>
      <c r="AB35" s="69">
        <f>IF((OR(X35="",X35="DNF",X35="DQ",X35="DNC")),"",(X35+(5*Y35)+(Z35*10)-(AA35*10)))</f>
        <v>56.98</v>
      </c>
      <c r="AC35" s="23">
        <v>45.41</v>
      </c>
      <c r="AD35" s="90">
        <v>3</v>
      </c>
      <c r="AE35" s="25">
        <v>0</v>
      </c>
      <c r="AF35" s="25">
        <v>0</v>
      </c>
      <c r="AG35" s="69">
        <f>IF((OR(AC35="",AC35="DNF",AC35="DQ",AC35="DNC")),"",(AC35+(5*AD35)+(AE35*10)-(AF35*10)))</f>
        <v>60.41</v>
      </c>
      <c r="AH35" s="38" t="s">
        <v>30</v>
      </c>
    </row>
    <row r="36" spans="1:34" s="1" customFormat="1" ht="12.75">
      <c r="A36" s="12" t="s">
        <v>51</v>
      </c>
      <c r="B36" s="10"/>
      <c r="C36" s="9"/>
      <c r="D36" s="11"/>
      <c r="E36" s="31">
        <f>RANK(H36,H$3:H$39,1)</f>
        <v>25</v>
      </c>
      <c r="F36" s="32">
        <f>IF(J36=0,1,0)+IF(O36=0,1,0)+IF(T36=0,1,0)+IF(Y36=0,1,0)+IF(AD36=0,1,0)</f>
        <v>0</v>
      </c>
      <c r="G36" s="33">
        <f>J36+O36+T36+Y36+AD36</f>
        <v>31</v>
      </c>
      <c r="H36" s="36">
        <f>M36+R36+W36+AB36+AG36</f>
        <v>412.46000000000004</v>
      </c>
      <c r="I36" s="23">
        <v>69.4</v>
      </c>
      <c r="J36" s="24">
        <v>8</v>
      </c>
      <c r="K36" s="25">
        <v>0</v>
      </c>
      <c r="L36" s="25">
        <v>0</v>
      </c>
      <c r="M36" s="69">
        <f>IF((OR(I36="",I36="DNF",I36="DQ",I36="DNC")),"",(I36+(5*J36)+(K36*10)-(L36*10)))</f>
        <v>109.4</v>
      </c>
      <c r="N36" s="23">
        <v>42.93</v>
      </c>
      <c r="O36" s="24">
        <v>4</v>
      </c>
      <c r="P36" s="25">
        <v>0</v>
      </c>
      <c r="Q36" s="25">
        <v>0</v>
      </c>
      <c r="R36" s="69">
        <f>IF((OR(N36="",N36="DNF",N36="DQ",N36="DNC")),"",(N36+(5*O36)+(P36*10)-(Q36*10)))</f>
        <v>62.93</v>
      </c>
      <c r="S36" s="23">
        <v>26.47</v>
      </c>
      <c r="T36" s="24">
        <v>8</v>
      </c>
      <c r="U36" s="25">
        <v>0</v>
      </c>
      <c r="V36" s="25">
        <v>0</v>
      </c>
      <c r="W36" s="69">
        <f>IF((OR(S36="",S36="DNF",S36="DQ",S36="DNC")),"",(S36+(5*T36)+(U36*10)-(V36*10)))</f>
        <v>66.47</v>
      </c>
      <c r="X36" s="23">
        <v>51.17</v>
      </c>
      <c r="Y36" s="24">
        <v>6</v>
      </c>
      <c r="Z36" s="25">
        <v>0</v>
      </c>
      <c r="AA36" s="25">
        <v>0</v>
      </c>
      <c r="AB36" s="69">
        <f>IF((OR(X36="",X36="DNF",X36="DQ",X36="DNC")),"",(X36+(5*Y36)+(Z36*10)-(AA36*10)))</f>
        <v>81.17</v>
      </c>
      <c r="AC36" s="23">
        <v>67.49</v>
      </c>
      <c r="AD36" s="24">
        <v>5</v>
      </c>
      <c r="AE36" s="25">
        <v>0</v>
      </c>
      <c r="AF36" s="25">
        <v>0</v>
      </c>
      <c r="AG36" s="69">
        <f>IF((OR(AC36="",AC36="DNF",AC36="DQ",AC36="DNC")),"",(AC36+(5*AD36)+(AE36*10)-(AF36*10)))</f>
        <v>92.49</v>
      </c>
      <c r="AH36" s="38" t="s">
        <v>78</v>
      </c>
    </row>
    <row r="37" spans="1:34" s="1" customFormat="1" ht="12.75">
      <c r="A37" s="12" t="s">
        <v>79</v>
      </c>
      <c r="B37" s="10"/>
      <c r="C37" s="9"/>
      <c r="D37" s="11"/>
      <c r="E37" s="31">
        <f>RANK(H37,H$3:H$39,1)</f>
        <v>28</v>
      </c>
      <c r="F37" s="32">
        <f>IF(J37=0,1,0)+IF(O37=0,1,0)+IF(T37=0,1,0)+IF(Y37=0,1,0)+IF(AD37=0,1,0)</f>
        <v>0</v>
      </c>
      <c r="G37" s="33">
        <f>J37+O37+T37+Y37+AD37</f>
        <v>21</v>
      </c>
      <c r="H37" s="36">
        <f>M37+R37+W37+AB37+AG37</f>
        <v>499.33000000000004</v>
      </c>
      <c r="I37" s="23">
        <v>82.11</v>
      </c>
      <c r="J37" s="24">
        <v>3</v>
      </c>
      <c r="K37" s="25">
        <v>0</v>
      </c>
      <c r="L37" s="25">
        <v>0</v>
      </c>
      <c r="M37" s="69">
        <f>IF((OR(I37="",I37="DNF",I37="DQ",I37="DNC")),"",(I37+(5*J37)+(K37*10)-(L37*10)))</f>
        <v>97.11</v>
      </c>
      <c r="N37" s="23">
        <v>71.25</v>
      </c>
      <c r="O37" s="24">
        <v>8</v>
      </c>
      <c r="P37" s="25">
        <v>0</v>
      </c>
      <c r="Q37" s="25">
        <v>0</v>
      </c>
      <c r="R37" s="69">
        <f>IF((OR(N37="",N37="DNF",N37="DQ",N37="DNC")),"",(N37+(5*O37)+(P37*10)-(Q37*10)))</f>
        <v>111.25</v>
      </c>
      <c r="S37" s="23">
        <v>49.73</v>
      </c>
      <c r="T37" s="24">
        <v>4</v>
      </c>
      <c r="U37" s="25">
        <v>1</v>
      </c>
      <c r="V37" s="25">
        <v>0</v>
      </c>
      <c r="W37" s="69">
        <f>IF((OR(S37="",S37="DNF",S37="DQ",S37="DNC")),"",(S37+(5*T37)+(U37*10)-(V37*10)))</f>
        <v>79.72999999999999</v>
      </c>
      <c r="X37" s="23">
        <v>74.15</v>
      </c>
      <c r="Y37" s="24">
        <v>3</v>
      </c>
      <c r="Z37" s="25">
        <v>0</v>
      </c>
      <c r="AA37" s="25">
        <v>0</v>
      </c>
      <c r="AB37" s="69">
        <f>IF((OR(X37="",X37="DNF",X37="DQ",X37="DNC")),"",(X37+(5*Y37)+(Z37*10)-(AA37*10)))</f>
        <v>89.15</v>
      </c>
      <c r="AC37" s="23">
        <v>107.09</v>
      </c>
      <c r="AD37" s="24">
        <v>3</v>
      </c>
      <c r="AE37" s="25">
        <v>0</v>
      </c>
      <c r="AF37" s="25">
        <v>0</v>
      </c>
      <c r="AG37" s="69">
        <f>IF((OR(AC37="",AC37="DNF",AC37="DQ",AC37="DNC")),"",(AC37+(5*AD37)+(AE37*10)-(AF37*10)))</f>
        <v>122.09</v>
      </c>
      <c r="AH37" s="38" t="s">
        <v>80</v>
      </c>
    </row>
    <row r="38" spans="1:34" s="1" customFormat="1" ht="12.75">
      <c r="A38" s="12" t="s">
        <v>64</v>
      </c>
      <c r="B38" s="10"/>
      <c r="C38" s="9"/>
      <c r="D38" s="11"/>
      <c r="E38" s="31">
        <f>RANK(H38,H$3:H$39,1)</f>
        <v>34</v>
      </c>
      <c r="F38" s="32">
        <f>IF(J38=0,1,0)+IF(O38=0,1,0)+IF(T38=0,1,0)+IF(Y38=0,1,0)+IF(AD38=0,1,0)</f>
        <v>0</v>
      </c>
      <c r="G38" s="33">
        <f>J38+O38+T38+Y38+AD38</f>
        <v>36</v>
      </c>
      <c r="H38" s="36">
        <f>M38+R38+W38+AB38+AG38</f>
        <v>624.8199999999999</v>
      </c>
      <c r="I38" s="23">
        <v>94.14</v>
      </c>
      <c r="J38" s="24">
        <v>8</v>
      </c>
      <c r="K38" s="25">
        <v>0</v>
      </c>
      <c r="L38" s="25">
        <v>0</v>
      </c>
      <c r="M38" s="69">
        <f>IF((OR(I38="",I38="DNF",I38="DQ",I38="DNC")),"",(I38+(5*J38)+(K38*10)-(L38*10)))</f>
        <v>134.14</v>
      </c>
      <c r="N38" s="23">
        <v>92.25</v>
      </c>
      <c r="O38" s="24">
        <v>8</v>
      </c>
      <c r="P38" s="25">
        <v>0</v>
      </c>
      <c r="Q38" s="25">
        <v>0</v>
      </c>
      <c r="R38" s="69">
        <f>IF((OR(N38="",N38="DNF",N38="DQ",N38="DNC")),"",(N38+(5*O38)+(P38*10)-(Q38*10)))</f>
        <v>132.25</v>
      </c>
      <c r="S38" s="23">
        <v>68.17</v>
      </c>
      <c r="T38" s="24">
        <v>8</v>
      </c>
      <c r="U38" s="25">
        <v>0</v>
      </c>
      <c r="V38" s="25">
        <v>0</v>
      </c>
      <c r="W38" s="69">
        <f>IF((OR(S38="",S38="DNF",S38="DQ",S38="DNC")),"",(S38+(5*T38)+(U38*10)-(V38*10)))</f>
        <v>108.17</v>
      </c>
      <c r="X38" s="23">
        <v>82.96</v>
      </c>
      <c r="Y38" s="24">
        <v>8</v>
      </c>
      <c r="Z38" s="25">
        <v>0</v>
      </c>
      <c r="AA38" s="25">
        <v>0</v>
      </c>
      <c r="AB38" s="69">
        <f>IF((OR(X38="",X38="DNF",X38="DQ",X38="DNC")),"",(X38+(5*Y38)+(Z38*10)-(AA38*10)))</f>
        <v>122.96</v>
      </c>
      <c r="AC38" s="23">
        <v>107.3</v>
      </c>
      <c r="AD38" s="24">
        <v>4</v>
      </c>
      <c r="AE38" s="25">
        <v>0</v>
      </c>
      <c r="AF38" s="25">
        <v>0</v>
      </c>
      <c r="AG38" s="69">
        <f>IF((OR(AC38="",AC38="DNF",AC38="DQ",AC38="DNC")),"",(AC38+(5*AD38)+(AE38*10)-(AF38*10)))</f>
        <v>127.3</v>
      </c>
      <c r="AH38" s="38" t="s">
        <v>49</v>
      </c>
    </row>
    <row r="39" spans="1:34" s="4" customFormat="1" ht="13.5" thickBot="1">
      <c r="A39" s="80" t="s">
        <v>15</v>
      </c>
      <c r="B39" s="80"/>
      <c r="C39" s="80"/>
      <c r="D39" s="80"/>
      <c r="E39" s="81"/>
      <c r="F39" s="82"/>
      <c r="G39" s="83"/>
      <c r="H39" s="84"/>
      <c r="I39" s="85"/>
      <c r="J39" s="86"/>
      <c r="K39" s="86"/>
      <c r="L39" s="86"/>
      <c r="M39" s="87"/>
      <c r="N39" s="85"/>
      <c r="O39" s="86"/>
      <c r="P39" s="86"/>
      <c r="Q39" s="86"/>
      <c r="R39" s="87"/>
      <c r="S39" s="85"/>
      <c r="T39" s="86"/>
      <c r="U39" s="86"/>
      <c r="V39" s="86"/>
      <c r="W39" s="87"/>
      <c r="X39" s="85"/>
      <c r="Y39" s="86"/>
      <c r="Z39" s="86"/>
      <c r="AA39" s="86"/>
      <c r="AB39" s="87"/>
      <c r="AC39" s="85"/>
      <c r="AD39" s="86"/>
      <c r="AE39" s="86"/>
      <c r="AF39" s="86"/>
      <c r="AG39" s="88"/>
      <c r="AH39" s="89"/>
    </row>
    <row r="40" spans="1:33" ht="12.75">
      <c r="A40" s="48" t="s">
        <v>20</v>
      </c>
      <c r="B40" s="49"/>
      <c r="C40" s="49"/>
      <c r="D40" s="49"/>
      <c r="E40" s="50"/>
      <c r="F40" s="51"/>
      <c r="G40" s="52"/>
      <c r="H40" s="53"/>
      <c r="I40" s="54">
        <v>200</v>
      </c>
      <c r="J40" s="55"/>
      <c r="K40" s="55"/>
      <c r="L40" s="55"/>
      <c r="M40" s="56"/>
      <c r="N40" s="54">
        <v>200</v>
      </c>
      <c r="O40" s="55"/>
      <c r="P40" s="55"/>
      <c r="Q40" s="55"/>
      <c r="R40" s="56"/>
      <c r="S40" s="54">
        <v>200</v>
      </c>
      <c r="T40" s="55"/>
      <c r="U40" s="55"/>
      <c r="V40" s="55"/>
      <c r="W40" s="56"/>
      <c r="X40" s="54">
        <v>200</v>
      </c>
      <c r="Y40" s="55"/>
      <c r="Z40" s="55"/>
      <c r="AA40" s="55"/>
      <c r="AB40" s="56"/>
      <c r="AC40" s="54">
        <v>200</v>
      </c>
      <c r="AD40" s="55"/>
      <c r="AE40" s="55"/>
      <c r="AF40" s="55"/>
      <c r="AG40" s="56"/>
    </row>
    <row r="41" spans="1:33" ht="12.75">
      <c r="A41" s="57" t="s">
        <v>21</v>
      </c>
      <c r="B41" s="58"/>
      <c r="C41" s="58"/>
      <c r="D41" s="58"/>
      <c r="E41" s="59"/>
      <c r="F41" s="60"/>
      <c r="G41" s="61"/>
      <c r="H41" s="62"/>
      <c r="I41" s="63">
        <v>20</v>
      </c>
      <c r="J41" s="64"/>
      <c r="K41" s="64"/>
      <c r="L41" s="64"/>
      <c r="M41" s="65"/>
      <c r="N41" s="63">
        <v>20</v>
      </c>
      <c r="O41" s="64"/>
      <c r="P41" s="64"/>
      <c r="Q41" s="64"/>
      <c r="R41" s="65"/>
      <c r="S41" s="63">
        <v>20</v>
      </c>
      <c r="T41" s="64"/>
      <c r="U41" s="64"/>
      <c r="V41" s="64"/>
      <c r="W41" s="65"/>
      <c r="X41" s="63">
        <v>20</v>
      </c>
      <c r="Y41" s="64"/>
      <c r="Z41" s="64"/>
      <c r="AA41" s="64"/>
      <c r="AB41" s="65"/>
      <c r="AC41" s="63">
        <v>20</v>
      </c>
      <c r="AD41" s="64"/>
      <c r="AE41" s="64"/>
      <c r="AF41" s="64"/>
      <c r="AG41" s="65"/>
    </row>
    <row r="42" spans="1:33" ht="12.75">
      <c r="A42" s="57" t="s">
        <v>22</v>
      </c>
      <c r="B42" s="58"/>
      <c r="C42" s="58"/>
      <c r="D42" s="58"/>
      <c r="E42" s="59"/>
      <c r="F42" s="60"/>
      <c r="G42" s="61"/>
      <c r="H42" s="62"/>
      <c r="I42" s="63">
        <f>MIN(I3:I39)</f>
        <v>33.56</v>
      </c>
      <c r="J42" s="64"/>
      <c r="K42" s="64"/>
      <c r="L42" s="64"/>
      <c r="M42" s="65">
        <f>MIN(M3:M39)</f>
        <v>43.81</v>
      </c>
      <c r="N42" s="63">
        <f>MIN(N3:N39)</f>
        <v>25.41</v>
      </c>
      <c r="O42" s="64"/>
      <c r="P42" s="64"/>
      <c r="Q42" s="64"/>
      <c r="R42" s="65">
        <f>MIN(R3:R39)</f>
        <v>36.96</v>
      </c>
      <c r="S42" s="63">
        <f>MIN(S3:S39)</f>
        <v>18.79</v>
      </c>
      <c r="T42" s="64"/>
      <c r="U42" s="64"/>
      <c r="V42" s="64"/>
      <c r="W42" s="65">
        <f>MIN(W3:W39)</f>
        <v>34.57</v>
      </c>
      <c r="X42" s="63">
        <f>MIN(X3:X39)</f>
        <v>26.21</v>
      </c>
      <c r="Y42" s="64"/>
      <c r="Z42" s="64"/>
      <c r="AA42" s="64"/>
      <c r="AB42" s="65">
        <f>MIN(AB3:AB39)</f>
        <v>31.21</v>
      </c>
      <c r="AC42" s="63">
        <f>MIN(AC3:AC39)</f>
        <v>36.63</v>
      </c>
      <c r="AD42" s="64"/>
      <c r="AE42" s="64"/>
      <c r="AF42" s="64"/>
      <c r="AG42" s="65">
        <f>MIN(AG3:AG39)</f>
        <v>36.63</v>
      </c>
    </row>
    <row r="43" spans="1:33" ht="12.75">
      <c r="A43" s="57" t="s">
        <v>23</v>
      </c>
      <c r="B43" s="58"/>
      <c r="C43" s="58"/>
      <c r="D43" s="58"/>
      <c r="E43" s="59"/>
      <c r="F43" s="60"/>
      <c r="G43" s="61"/>
      <c r="H43" s="62"/>
      <c r="I43" s="63">
        <f>MAX(I3:I39)</f>
        <v>142.86</v>
      </c>
      <c r="J43" s="64"/>
      <c r="K43" s="64"/>
      <c r="L43" s="64"/>
      <c r="M43" s="65">
        <f>MAX(M3:M39)</f>
        <v>152.18</v>
      </c>
      <c r="N43" s="63">
        <f>MAX(N3:N39)</f>
        <v>154.57</v>
      </c>
      <c r="O43" s="64"/>
      <c r="P43" s="64"/>
      <c r="Q43" s="64"/>
      <c r="R43" s="65">
        <f>MAX(R3:R39)</f>
        <v>159.57</v>
      </c>
      <c r="S43" s="63">
        <f>MAX(S3:S39)</f>
        <v>149.17</v>
      </c>
      <c r="T43" s="64"/>
      <c r="U43" s="64"/>
      <c r="V43" s="64"/>
      <c r="W43" s="65">
        <f>MAX(W3:W39)</f>
        <v>154.17</v>
      </c>
      <c r="X43" s="63">
        <f>MAX(X3:X39)</f>
        <v>131.56</v>
      </c>
      <c r="Y43" s="64"/>
      <c r="Z43" s="64"/>
      <c r="AA43" s="64"/>
      <c r="AB43" s="65">
        <f>MAX(AB3:AB39)</f>
        <v>131.56</v>
      </c>
      <c r="AC43" s="63">
        <f>MAX(AC3:AC39)</f>
        <v>160.75</v>
      </c>
      <c r="AD43" s="64"/>
      <c r="AE43" s="64"/>
      <c r="AF43" s="64"/>
      <c r="AG43" s="65">
        <f>MAX(AG3:AG39)</f>
        <v>160.75</v>
      </c>
    </row>
    <row r="44" spans="1:33" ht="12.75">
      <c r="A44" s="57" t="s">
        <v>24</v>
      </c>
      <c r="B44" s="58"/>
      <c r="C44" s="58"/>
      <c r="D44" s="58"/>
      <c r="E44" s="59"/>
      <c r="F44" s="60"/>
      <c r="G44" s="61"/>
      <c r="H44" s="62"/>
      <c r="I44" s="63">
        <f>AVERAGE(I3:I39)</f>
        <v>73.946</v>
      </c>
      <c r="J44" s="64"/>
      <c r="K44" s="64"/>
      <c r="L44" s="64"/>
      <c r="M44" s="66">
        <f>AVERAGE(M3:M39)</f>
        <v>86.51742857142858</v>
      </c>
      <c r="N44" s="63">
        <f>AVERAGE(N3:N39)</f>
        <v>64.73685714285715</v>
      </c>
      <c r="O44" s="64"/>
      <c r="P44" s="64"/>
      <c r="Q44" s="64"/>
      <c r="R44" s="66">
        <f>AVERAGE(R3:R39)</f>
        <v>88.87971428571427</v>
      </c>
      <c r="S44" s="63">
        <f>AVERAGE(S3:S39)</f>
        <v>53.46314285714285</v>
      </c>
      <c r="T44" s="64"/>
      <c r="U44" s="64"/>
      <c r="V44" s="64"/>
      <c r="W44" s="66">
        <f>AVERAGE(W3:W39)</f>
        <v>65.74885714285713</v>
      </c>
      <c r="X44" s="63">
        <f>AVERAGE(X3:X39)</f>
        <v>57.26400000000001</v>
      </c>
      <c r="Y44" s="64"/>
      <c r="Z44" s="64"/>
      <c r="AA44" s="64"/>
      <c r="AB44" s="66">
        <f>AVERAGE(AB3:AB39)</f>
        <v>63.121142857142864</v>
      </c>
      <c r="AC44" s="63">
        <f>AVERAGE(AC3:AC39)</f>
        <v>76.74714285714285</v>
      </c>
      <c r="AD44" s="64"/>
      <c r="AE44" s="64"/>
      <c r="AF44" s="64"/>
      <c r="AG44" s="66">
        <f>AVERAGE(AG3:AG39)</f>
        <v>83.31857142857145</v>
      </c>
    </row>
    <row r="45" spans="1:33" ht="12.75">
      <c r="A45" s="57" t="s">
        <v>25</v>
      </c>
      <c r="B45" s="58"/>
      <c r="C45" s="58"/>
      <c r="D45" s="58"/>
      <c r="E45" s="59"/>
      <c r="F45" s="60"/>
      <c r="G45" s="61"/>
      <c r="H45" s="62"/>
      <c r="I45" s="63">
        <f>STDEV(I3:I39)</f>
        <v>27.307821460914383</v>
      </c>
      <c r="J45" s="64"/>
      <c r="K45" s="64"/>
      <c r="L45" s="64"/>
      <c r="M45" s="65">
        <f>STDEV(J3:M39)</f>
        <v>40.48663632813296</v>
      </c>
      <c r="N45" s="63">
        <f>STDEV(N3:N39)</f>
        <v>27.665778794433407</v>
      </c>
      <c r="O45" s="64"/>
      <c r="P45" s="64"/>
      <c r="Q45" s="64"/>
      <c r="R45" s="65">
        <f>STDEV(O3:R39)</f>
        <v>41.111502766343776</v>
      </c>
      <c r="S45" s="63">
        <f>STDEV(S3:S39)</f>
        <v>24.20759600905913</v>
      </c>
      <c r="T45" s="64"/>
      <c r="U45" s="64"/>
      <c r="V45" s="64"/>
      <c r="W45" s="65">
        <f>STDEV(T3:W39)</f>
        <v>31.358448268297295</v>
      </c>
      <c r="X45" s="63">
        <f>STDEV(X3:X39)</f>
        <v>23.006410257603765</v>
      </c>
      <c r="Y45" s="64"/>
      <c r="Z45" s="64"/>
      <c r="AA45" s="64"/>
      <c r="AB45" s="65">
        <f>STDEV(Y3:AB39)</f>
        <v>30.065751924186113</v>
      </c>
      <c r="AC45" s="63">
        <f>STDEV(AC3:AC39)</f>
        <v>32.026452446415675</v>
      </c>
      <c r="AD45" s="64"/>
      <c r="AE45" s="64"/>
      <c r="AF45" s="64"/>
      <c r="AG45" s="65">
        <f>STDEV(AD3:AG39)</f>
        <v>39.66377736572477</v>
      </c>
    </row>
    <row r="46" spans="1:33" ht="12.75">
      <c r="A46" s="57" t="s">
        <v>26</v>
      </c>
      <c r="B46" s="58"/>
      <c r="C46" s="58"/>
      <c r="D46" s="58"/>
      <c r="E46" s="59"/>
      <c r="F46" s="60"/>
      <c r="G46" s="61"/>
      <c r="H46" s="62"/>
      <c r="I46" s="63"/>
      <c r="J46" s="64">
        <f>MAX(J3:J39)</f>
        <v>8</v>
      </c>
      <c r="K46" s="64"/>
      <c r="L46" s="64"/>
      <c r="M46" s="65"/>
      <c r="N46" s="63"/>
      <c r="O46" s="64">
        <f>MAX(O3:O39)</f>
        <v>8</v>
      </c>
      <c r="P46" s="64"/>
      <c r="Q46" s="64"/>
      <c r="R46" s="65"/>
      <c r="S46" s="63"/>
      <c r="T46" s="64">
        <f>MAX(T3:T39)</f>
        <v>8</v>
      </c>
      <c r="U46" s="64"/>
      <c r="V46" s="64"/>
      <c r="W46" s="65"/>
      <c r="X46" s="63"/>
      <c r="Y46" s="64">
        <f>MAX(Y3:Y39)</f>
        <v>8</v>
      </c>
      <c r="Z46" s="64"/>
      <c r="AA46" s="64"/>
      <c r="AB46" s="65"/>
      <c r="AC46" s="63"/>
      <c r="AD46" s="64">
        <f>MAX(AD3:AD39)</f>
        <v>8</v>
      </c>
      <c r="AE46" s="64"/>
      <c r="AF46" s="64"/>
      <c r="AG46" s="65"/>
    </row>
    <row r="47" spans="1:33" ht="13.5" thickBot="1">
      <c r="A47" s="67" t="s">
        <v>27</v>
      </c>
      <c r="B47" s="68"/>
      <c r="C47" s="68"/>
      <c r="D47" s="68"/>
      <c r="E47" s="18"/>
      <c r="F47" s="20"/>
      <c r="G47" s="21"/>
      <c r="H47" s="35"/>
      <c r="I47" s="26"/>
      <c r="J47" s="19">
        <f>AVERAGE(J3:J39)</f>
        <v>2.4</v>
      </c>
      <c r="K47" s="19"/>
      <c r="L47" s="19"/>
      <c r="M47" s="27"/>
      <c r="N47" s="26"/>
      <c r="O47" s="19">
        <f>AVERAGE(O3:O39)</f>
        <v>4.771428571428571</v>
      </c>
      <c r="P47" s="19"/>
      <c r="Q47" s="19"/>
      <c r="R47" s="27"/>
      <c r="S47" s="26"/>
      <c r="T47" s="19">
        <f>AVERAGE(T3:T39)</f>
        <v>1.9428571428571428</v>
      </c>
      <c r="U47" s="19"/>
      <c r="V47" s="19"/>
      <c r="W47" s="27"/>
      <c r="X47" s="26"/>
      <c r="Y47" s="19">
        <f>AVERAGE(Y3:Y39)</f>
        <v>1</v>
      </c>
      <c r="Z47" s="19"/>
      <c r="AA47" s="19"/>
      <c r="AB47" s="27"/>
      <c r="AC47" s="26"/>
      <c r="AD47" s="19">
        <f>AVERAGE(AD3:AD39)</f>
        <v>1.3142857142857143</v>
      </c>
      <c r="AE47" s="19"/>
      <c r="AF47" s="19"/>
      <c r="AG47" s="27"/>
    </row>
  </sheetData>
  <sheetProtection insertRows="0" deleteRows="0" selectLockedCells="1" sort="0"/>
  <mergeCells count="5">
    <mergeCell ref="I1:L1"/>
    <mergeCell ref="N1:Q1"/>
    <mergeCell ref="S1:V1"/>
    <mergeCell ref="X1:AA1"/>
    <mergeCell ref="AC1:AF1"/>
  </mergeCells>
  <dataValidations count="5">
    <dataValidation errorStyle="warning" type="decimal" allowBlank="1" errorTitle="New Max or Min" error="Please verify your data" sqref="AC4:AC38">
      <formula1>#REF!</formula1>
      <formula2>#REF!</formula2>
    </dataValidation>
    <dataValidation allowBlank="1" showInputMessage="1" sqref="I4:I38"/>
    <dataValidation errorStyle="warning" type="decimal" allowBlank="1" errorTitle="New Max or Min" error="Please verify your data" sqref="X4:X38 S4:S38 N4:N38">
      <formula1>#REF!</formula1>
      <formula2>#REF!</formula2>
    </dataValidation>
    <dataValidation errorStyle="warning" type="decimal" allowBlank="1" showErrorMessage="1" errorTitle="That's a lot of misses" error="It's unusual to miss more than 10" sqref="Y4:Y38 T4:T38 O4:O38 J4:J38 AD4:AD38">
      <formula1>0</formula1>
      <formula2>10</formula2>
    </dataValidation>
    <dataValidation type="whole" allowBlank="1" showErrorMessage="1" errorTitle="Must be 0 or 1" error="You either have a procedural penanty or not.&#10;Legal Values are 0 or 1." sqref="P4:Q38 Z4:AA38 K4:L38 U4:V38 AE4:AF38">
      <formula1>0</formula1>
      <formula2>1</formula2>
    </dataValidation>
  </dataValidations>
  <printOptions/>
  <pageMargins left="0.25" right="0.25" top="0.5" bottom="0.5" header="0.25" footer="0.25"/>
  <pageSetup fitToHeight="0" horizontalDpi="300" verticalDpi="300" orientation="landscape" scale="60"/>
  <headerFooter alignWithMargins="0">
    <oddHeader>&amp;CPage &amp;P&amp;R&amp;F</oddHeader>
  </headerFooter>
  <colBreaks count="1" manualBreakCount="1">
    <brk id="28" max="24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H47"/>
  <sheetViews>
    <sheetView zoomScalePageLayoutView="0" workbookViewId="0" topLeftCell="A1">
      <pane xSplit="7" ySplit="3" topLeftCell="H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A2" sqref="A2"/>
    </sheetView>
  </sheetViews>
  <sheetFormatPr defaultColWidth="7.8515625" defaultRowHeight="12.75"/>
  <cols>
    <col min="1" max="1" width="30.28125" style="5" bestFit="1" customWidth="1"/>
    <col min="2" max="2" width="4.7109375" style="5" hidden="1" customWidth="1"/>
    <col min="3" max="3" width="6.28125" style="5" hidden="1" customWidth="1"/>
    <col min="4" max="4" width="4.7109375" style="5" hidden="1" customWidth="1"/>
    <col min="5" max="5" width="8.00390625" style="6" customWidth="1"/>
    <col min="6" max="7" width="6.00390625" style="7" customWidth="1"/>
    <col min="8" max="8" width="8.28125" style="7" customWidth="1"/>
    <col min="9" max="9" width="6.8515625" style="28" customWidth="1"/>
    <col min="10" max="10" width="3.7109375" style="29" customWidth="1"/>
    <col min="11" max="11" width="4.421875" style="29" bestFit="1" customWidth="1"/>
    <col min="12" max="12" width="3.8515625" style="29" customWidth="1"/>
    <col min="13" max="13" width="6.421875" style="30" customWidth="1"/>
    <col min="14" max="14" width="6.7109375" style="28" customWidth="1"/>
    <col min="15" max="15" width="3.7109375" style="29" customWidth="1"/>
    <col min="16" max="16" width="4.421875" style="29" bestFit="1" customWidth="1"/>
    <col min="17" max="17" width="3.8515625" style="29" customWidth="1"/>
    <col min="18" max="18" width="6.421875" style="30" customWidth="1"/>
    <col min="19" max="19" width="6.7109375" style="28" customWidth="1"/>
    <col min="20" max="20" width="3.7109375" style="29" customWidth="1"/>
    <col min="21" max="21" width="4.421875" style="29" bestFit="1" customWidth="1"/>
    <col min="22" max="22" width="3.8515625" style="29" customWidth="1"/>
    <col min="23" max="23" width="6.421875" style="30" customWidth="1"/>
    <col min="24" max="24" width="6.7109375" style="28" customWidth="1"/>
    <col min="25" max="25" width="3.7109375" style="29" customWidth="1"/>
    <col min="26" max="26" width="4.421875" style="29" bestFit="1" customWidth="1"/>
    <col min="27" max="27" width="3.8515625" style="29" customWidth="1"/>
    <col min="28" max="28" width="6.421875" style="30" customWidth="1"/>
    <col min="29" max="29" width="6.7109375" style="28" customWidth="1"/>
    <col min="30" max="30" width="3.7109375" style="29" customWidth="1"/>
    <col min="31" max="31" width="4.421875" style="29" bestFit="1" customWidth="1"/>
    <col min="32" max="32" width="3.8515625" style="29" customWidth="1"/>
    <col min="33" max="33" width="6.421875" style="30" customWidth="1"/>
    <col min="34" max="34" width="31.421875" style="8" customWidth="1"/>
    <col min="35" max="16384" width="7.8515625" style="8" customWidth="1"/>
  </cols>
  <sheetData>
    <row r="1" spans="1:34" s="2" customFormat="1" ht="12.75" customHeight="1" thickBot="1">
      <c r="A1" s="13" t="s">
        <v>3</v>
      </c>
      <c r="B1" s="14"/>
      <c r="C1" s="14"/>
      <c r="D1" s="14"/>
      <c r="E1" s="14"/>
      <c r="F1" s="14"/>
      <c r="G1" s="15"/>
      <c r="H1" s="34"/>
      <c r="I1" s="91" t="s">
        <v>4</v>
      </c>
      <c r="J1" s="92"/>
      <c r="K1" s="92"/>
      <c r="L1" s="92"/>
      <c r="M1" s="22"/>
      <c r="N1" s="91" t="s">
        <v>5</v>
      </c>
      <c r="O1" s="92"/>
      <c r="P1" s="92"/>
      <c r="Q1" s="92"/>
      <c r="R1" s="22"/>
      <c r="S1" s="91" t="s">
        <v>6</v>
      </c>
      <c r="T1" s="92"/>
      <c r="U1" s="92"/>
      <c r="V1" s="92"/>
      <c r="W1" s="22"/>
      <c r="X1" s="91" t="s">
        <v>7</v>
      </c>
      <c r="Y1" s="92"/>
      <c r="Z1" s="92"/>
      <c r="AA1" s="92"/>
      <c r="AB1" s="22"/>
      <c r="AC1" s="91" t="s">
        <v>8</v>
      </c>
      <c r="AD1" s="92"/>
      <c r="AE1" s="92"/>
      <c r="AF1" s="92"/>
      <c r="AG1" s="22"/>
      <c r="AH1" s="37"/>
    </row>
    <row r="2" spans="1:34" s="3" customFormat="1" ht="78" customHeight="1" thickBot="1">
      <c r="A2" s="16" t="s">
        <v>9</v>
      </c>
      <c r="B2" s="17" t="s">
        <v>0</v>
      </c>
      <c r="C2" s="17" t="s">
        <v>17</v>
      </c>
      <c r="D2" s="17" t="s">
        <v>16</v>
      </c>
      <c r="E2" s="39" t="s">
        <v>28</v>
      </c>
      <c r="F2" s="40" t="s">
        <v>10</v>
      </c>
      <c r="G2" s="41" t="s">
        <v>11</v>
      </c>
      <c r="H2" s="42" t="s">
        <v>19</v>
      </c>
      <c r="I2" s="43" t="s">
        <v>12</v>
      </c>
      <c r="J2" s="44" t="s">
        <v>1</v>
      </c>
      <c r="K2" s="44" t="s">
        <v>13</v>
      </c>
      <c r="L2" s="44" t="s">
        <v>2</v>
      </c>
      <c r="M2" s="45" t="s">
        <v>14</v>
      </c>
      <c r="N2" s="43" t="s">
        <v>12</v>
      </c>
      <c r="O2" s="44" t="s">
        <v>1</v>
      </c>
      <c r="P2" s="44" t="s">
        <v>13</v>
      </c>
      <c r="Q2" s="44" t="s">
        <v>2</v>
      </c>
      <c r="R2" s="45" t="s">
        <v>14</v>
      </c>
      <c r="S2" s="43" t="s">
        <v>12</v>
      </c>
      <c r="T2" s="44" t="s">
        <v>1</v>
      </c>
      <c r="U2" s="44" t="s">
        <v>13</v>
      </c>
      <c r="V2" s="44" t="s">
        <v>2</v>
      </c>
      <c r="W2" s="45" t="s">
        <v>14</v>
      </c>
      <c r="X2" s="43" t="s">
        <v>12</v>
      </c>
      <c r="Y2" s="44" t="s">
        <v>1</v>
      </c>
      <c r="Z2" s="44" t="s">
        <v>13</v>
      </c>
      <c r="AA2" s="44" t="s">
        <v>2</v>
      </c>
      <c r="AB2" s="45" t="s">
        <v>14</v>
      </c>
      <c r="AC2" s="43" t="s">
        <v>12</v>
      </c>
      <c r="AD2" s="44" t="s">
        <v>1</v>
      </c>
      <c r="AE2" s="44" t="s">
        <v>13</v>
      </c>
      <c r="AF2" s="44" t="s">
        <v>2</v>
      </c>
      <c r="AG2" s="46" t="s">
        <v>14</v>
      </c>
      <c r="AH2" s="47" t="s">
        <v>18</v>
      </c>
    </row>
    <row r="3" spans="1:34" s="3" customFormat="1" ht="12.75">
      <c r="A3" s="70" t="s">
        <v>15</v>
      </c>
      <c r="B3" s="71"/>
      <c r="C3" s="71"/>
      <c r="D3" s="71"/>
      <c r="E3" s="72"/>
      <c r="F3" s="73"/>
      <c r="G3" s="74"/>
      <c r="H3" s="75"/>
      <c r="I3" s="76"/>
      <c r="J3" s="72"/>
      <c r="K3" s="72"/>
      <c r="L3" s="72"/>
      <c r="M3" s="77"/>
      <c r="N3" s="76"/>
      <c r="O3" s="72"/>
      <c r="P3" s="72"/>
      <c r="Q3" s="72"/>
      <c r="R3" s="77"/>
      <c r="S3" s="76"/>
      <c r="T3" s="72"/>
      <c r="U3" s="72"/>
      <c r="V3" s="72"/>
      <c r="W3" s="77"/>
      <c r="X3" s="76"/>
      <c r="Y3" s="72"/>
      <c r="Z3" s="72"/>
      <c r="AA3" s="72"/>
      <c r="AB3" s="77"/>
      <c r="AC3" s="76"/>
      <c r="AD3" s="72"/>
      <c r="AE3" s="72"/>
      <c r="AF3" s="72"/>
      <c r="AG3" s="78"/>
      <c r="AH3" s="79"/>
    </row>
    <row r="4" spans="1:34" s="1" customFormat="1" ht="12.75">
      <c r="A4" s="12" t="s">
        <v>37</v>
      </c>
      <c r="B4" s="10"/>
      <c r="C4" s="9"/>
      <c r="D4" s="11"/>
      <c r="E4" s="31">
        <f>RANK(H4,H$3:H$39,1)</f>
        <v>4</v>
      </c>
      <c r="F4" s="32">
        <f>IF(J4=0,1,0)+IF(O4=0,1,0)+IF(T4=0,1,0)+IF(Y4=0,1,0)+IF(AD4=0,1,0)</f>
        <v>1</v>
      </c>
      <c r="G4" s="33">
        <f>J4+O4+T4+Y4+AD4</f>
        <v>17</v>
      </c>
      <c r="H4" s="36">
        <f>M4+R4+W4+AB4+AG4</f>
        <v>225.6</v>
      </c>
      <c r="I4" s="23">
        <v>33.56</v>
      </c>
      <c r="J4" s="24">
        <v>3</v>
      </c>
      <c r="K4" s="25">
        <v>0</v>
      </c>
      <c r="L4" s="25">
        <v>0</v>
      </c>
      <c r="M4" s="69">
        <f>IF((OR(I4="",I4="DNF",I4="DQ",I4="DNC")),"",(I4+(5*J4)+(K4*10)-(L4*10)))</f>
        <v>48.56</v>
      </c>
      <c r="N4" s="23">
        <v>25.41</v>
      </c>
      <c r="O4" s="24">
        <v>5</v>
      </c>
      <c r="P4" s="25">
        <v>0</v>
      </c>
      <c r="Q4" s="25">
        <v>0</v>
      </c>
      <c r="R4" s="69">
        <f>IF((OR(N4="",N4="DNF",N4="DQ",N4="DNC")),"",(N4+(5*O4)+(P4*10)-(Q4*10)))</f>
        <v>50.41</v>
      </c>
      <c r="S4" s="23">
        <v>18.79</v>
      </c>
      <c r="T4" s="24">
        <v>5</v>
      </c>
      <c r="U4" s="25">
        <v>0</v>
      </c>
      <c r="V4" s="25">
        <v>0</v>
      </c>
      <c r="W4" s="69">
        <f>IF((OR(S4="",S4="DNF",S4="DQ",S4="DNC")),"",(S4+(5*T4)+(U4*10)-(V4*10)))</f>
        <v>43.79</v>
      </c>
      <c r="X4" s="23">
        <v>26.21</v>
      </c>
      <c r="Y4" s="24">
        <v>4</v>
      </c>
      <c r="Z4" s="25">
        <v>0</v>
      </c>
      <c r="AA4" s="25">
        <v>0</v>
      </c>
      <c r="AB4" s="69">
        <f>IF((OR(X4="",X4="DNF",X4="DQ",X4="DNC")),"",(X4+(5*Y4)+(Z4*10)-(AA4*10)))</f>
        <v>46.21</v>
      </c>
      <c r="AC4" s="23">
        <v>36.63</v>
      </c>
      <c r="AD4" s="24">
        <v>0</v>
      </c>
      <c r="AE4" s="25">
        <v>0</v>
      </c>
      <c r="AF4" s="25">
        <v>0</v>
      </c>
      <c r="AG4" s="69">
        <f>IF((OR(AC4="",AC4="DNF",AC4="DQ",AC4="DNC")),"",(AC4+(5*AD4)+(AE4*10)-(AF4*10)))</f>
        <v>36.63</v>
      </c>
      <c r="AH4" s="38" t="s">
        <v>38</v>
      </c>
    </row>
    <row r="5" spans="1:34" s="1" customFormat="1" ht="12.75">
      <c r="A5" s="12" t="s">
        <v>58</v>
      </c>
      <c r="B5" s="10"/>
      <c r="C5" s="9"/>
      <c r="D5" s="11"/>
      <c r="E5" s="31">
        <f>RANK(H5,H$3:H$39,1)</f>
        <v>6</v>
      </c>
      <c r="F5" s="32">
        <f>IF(J5=0,1,0)+IF(O5=0,1,0)+IF(T5=0,1,0)+IF(Y5=0,1,0)+IF(AD5=0,1,0)</f>
        <v>1</v>
      </c>
      <c r="G5" s="33">
        <f>J5+O5+T5+Y5+AD5</f>
        <v>14</v>
      </c>
      <c r="H5" s="36">
        <f>M5+R5+W5+AB5+AG5</f>
        <v>259.99</v>
      </c>
      <c r="I5" s="23">
        <v>47.28</v>
      </c>
      <c r="J5" s="24">
        <v>2</v>
      </c>
      <c r="K5" s="25">
        <v>0</v>
      </c>
      <c r="L5" s="25">
        <v>0</v>
      </c>
      <c r="M5" s="69">
        <f>IF((OR(I5="",I5="DNF",I5="DQ",I5="DNC")),"",(I5+(5*J5)+(K5*10)-(L5*10)))</f>
        <v>57.28</v>
      </c>
      <c r="N5" s="23">
        <v>36.77</v>
      </c>
      <c r="O5" s="24">
        <v>8</v>
      </c>
      <c r="P5" s="25">
        <v>0</v>
      </c>
      <c r="Q5" s="25">
        <v>0</v>
      </c>
      <c r="R5" s="69">
        <f>IF((OR(N5="",N5="DNF",N5="DQ",N5="DNC")),"",(N5+(5*O5)+(P5*10)-(Q5*10)))</f>
        <v>76.77000000000001</v>
      </c>
      <c r="S5" s="23">
        <v>34.18</v>
      </c>
      <c r="T5" s="24">
        <v>2</v>
      </c>
      <c r="U5" s="25">
        <v>0</v>
      </c>
      <c r="V5" s="25">
        <v>0</v>
      </c>
      <c r="W5" s="69">
        <f>IF((OR(S5="",S5="DNF",S5="DQ",S5="DNC")),"",(S5+(5*T5)+(U5*10)-(V5*10)))</f>
        <v>44.18</v>
      </c>
      <c r="X5" s="23">
        <v>32.43</v>
      </c>
      <c r="Y5" s="24">
        <v>2</v>
      </c>
      <c r="Z5" s="25">
        <v>0</v>
      </c>
      <c r="AA5" s="25">
        <v>0</v>
      </c>
      <c r="AB5" s="69">
        <f>IF((OR(X5="",X5="DNF",X5="DQ",X5="DNC")),"",(X5+(5*Y5)+(Z5*10)-(AA5*10)))</f>
        <v>42.43</v>
      </c>
      <c r="AC5" s="23">
        <v>39.33</v>
      </c>
      <c r="AD5" s="24">
        <v>0</v>
      </c>
      <c r="AE5" s="25">
        <v>0</v>
      </c>
      <c r="AF5" s="25">
        <v>0</v>
      </c>
      <c r="AG5" s="69">
        <f>IF((OR(AC5="",AC5="DNF",AC5="DQ",AC5="DNC")),"",(AC5+(5*AD5)+(AE5*10)-(AF5*10)))</f>
        <v>39.33</v>
      </c>
      <c r="AH5" s="38" t="s">
        <v>38</v>
      </c>
    </row>
    <row r="6" spans="1:34" s="1" customFormat="1" ht="12.75">
      <c r="A6" s="12" t="s">
        <v>50</v>
      </c>
      <c r="B6" s="10"/>
      <c r="C6" s="9"/>
      <c r="D6" s="11"/>
      <c r="E6" s="31">
        <f>RANK(H6,H$3:H$39,1)</f>
        <v>5</v>
      </c>
      <c r="F6" s="32">
        <f>IF(J6=0,1,0)+IF(O6=0,1,0)+IF(T6=0,1,0)+IF(Y6=0,1,0)+IF(AD6=0,1,0)</f>
        <v>3</v>
      </c>
      <c r="G6" s="33">
        <f>J6+O6+T6+Y6+AD6</f>
        <v>5</v>
      </c>
      <c r="H6" s="36">
        <f>M6+R6+W6+AB6+AG6</f>
        <v>233.12</v>
      </c>
      <c r="I6" s="23">
        <v>52.16</v>
      </c>
      <c r="J6" s="90">
        <v>0</v>
      </c>
      <c r="K6" s="25">
        <v>0</v>
      </c>
      <c r="L6" s="25">
        <v>0</v>
      </c>
      <c r="M6" s="69">
        <f>IF((OR(I6="",I6="DNF",I6="DQ",I6="DNC")),"",(I6+(5*J6)+(K6*10)-(L6*10)))</f>
        <v>52.16</v>
      </c>
      <c r="N6" s="23">
        <v>41.52</v>
      </c>
      <c r="O6" s="24">
        <v>4</v>
      </c>
      <c r="P6" s="25">
        <v>0</v>
      </c>
      <c r="Q6" s="25">
        <v>0</v>
      </c>
      <c r="R6" s="69">
        <f>IF((OR(N6="",N6="DNF",N6="DQ",N6="DNC")),"",(N6+(5*O6)+(P6*10)-(Q6*10)))</f>
        <v>61.52</v>
      </c>
      <c r="S6" s="23">
        <v>34.57</v>
      </c>
      <c r="T6" s="24">
        <v>0</v>
      </c>
      <c r="U6" s="25">
        <v>0</v>
      </c>
      <c r="V6" s="25">
        <v>0</v>
      </c>
      <c r="W6" s="69">
        <f>IF((OR(S6="",S6="DNF",S6="DQ",S6="DNC")),"",(S6+(5*T6)+(U6*10)-(V6*10)))</f>
        <v>34.57</v>
      </c>
      <c r="X6" s="23">
        <v>31.41</v>
      </c>
      <c r="Y6" s="24">
        <v>0</v>
      </c>
      <c r="Z6" s="25">
        <v>0</v>
      </c>
      <c r="AA6" s="25">
        <v>0</v>
      </c>
      <c r="AB6" s="69">
        <f>IF((OR(X6="",X6="DNF",X6="DQ",X6="DNC")),"",(X6+(5*Y6)+(Z6*10)-(AA6*10)))</f>
        <v>31.41</v>
      </c>
      <c r="AC6" s="23">
        <v>48.46</v>
      </c>
      <c r="AD6" s="24">
        <v>1</v>
      </c>
      <c r="AE6" s="25">
        <v>0</v>
      </c>
      <c r="AF6" s="25">
        <v>0</v>
      </c>
      <c r="AG6" s="69">
        <f>IF((OR(AC6="",AC6="DNF",AC6="DQ",AC6="DNC")),"",(AC6+(5*AD6)+(AE6*10)-(AF6*10)))</f>
        <v>53.46</v>
      </c>
      <c r="AH6" s="38" t="s">
        <v>32</v>
      </c>
    </row>
    <row r="7" spans="1:34" s="1" customFormat="1" ht="12.75">
      <c r="A7" s="12" t="s">
        <v>31</v>
      </c>
      <c r="B7" s="10"/>
      <c r="C7" s="9"/>
      <c r="D7" s="11"/>
      <c r="E7" s="31">
        <f>RANK(H7,H$3:H$39,1)</f>
        <v>13</v>
      </c>
      <c r="F7" s="32">
        <f>IF(J7=0,1,0)+IF(O7=0,1,0)+IF(T7=0,1,0)+IF(Y7=0,1,0)+IF(AD7=0,1,0)</f>
        <v>2</v>
      </c>
      <c r="G7" s="33">
        <f>J7+O7+T7+Y7+AD7</f>
        <v>15</v>
      </c>
      <c r="H7" s="36">
        <f>M7+R7+W7+AB7+AG7</f>
        <v>305.51</v>
      </c>
      <c r="I7" s="23">
        <v>54.1</v>
      </c>
      <c r="J7" s="24">
        <v>6</v>
      </c>
      <c r="K7" s="25">
        <v>0</v>
      </c>
      <c r="L7" s="25">
        <v>0</v>
      </c>
      <c r="M7" s="69">
        <f>IF((OR(I7="",I7="DNF",I7="DQ",I7="DNC")),"",(I7+(5*J7)+(K7*10)-(L7*10)))</f>
        <v>84.1</v>
      </c>
      <c r="N7" s="23">
        <v>41.31</v>
      </c>
      <c r="O7" s="24">
        <v>7</v>
      </c>
      <c r="P7" s="25">
        <v>1</v>
      </c>
      <c r="Q7" s="25">
        <v>0</v>
      </c>
      <c r="R7" s="69">
        <f>IF((OR(N7="",N7="DNF",N7="DQ",N7="DNC")),"",(N7+(5*O7)+(P7*10)-(Q7*10)))</f>
        <v>86.31</v>
      </c>
      <c r="S7" s="23">
        <v>38.22</v>
      </c>
      <c r="T7" s="24">
        <v>2</v>
      </c>
      <c r="U7" s="25">
        <v>0</v>
      </c>
      <c r="V7" s="25">
        <v>0</v>
      </c>
      <c r="W7" s="69">
        <f>IF((OR(S7="",S7="DNF",S7="DQ",S7="DNC")),"",(S7+(5*T7)+(U7*10)-(V7*10)))</f>
        <v>48.22</v>
      </c>
      <c r="X7" s="23">
        <v>41.73</v>
      </c>
      <c r="Y7" s="90">
        <v>0</v>
      </c>
      <c r="Z7" s="25">
        <v>0</v>
      </c>
      <c r="AA7" s="25">
        <v>0</v>
      </c>
      <c r="AB7" s="69">
        <f>IF((OR(X7="",X7="DNF",X7="DQ",X7="DNC")),"",(X7+(5*Y7)+(Z7*10)-(AA7*10)))</f>
        <v>41.73</v>
      </c>
      <c r="AC7" s="23">
        <v>45.15</v>
      </c>
      <c r="AD7" s="24">
        <v>0</v>
      </c>
      <c r="AE7" s="25">
        <v>0</v>
      </c>
      <c r="AF7" s="25">
        <v>0</v>
      </c>
      <c r="AG7" s="69">
        <f>IF((OR(AC7="",AC7="DNF",AC7="DQ",AC7="DNC")),"",(AC7+(5*AD7)+(AE7*10)-(AF7*10)))</f>
        <v>45.15</v>
      </c>
      <c r="AH7" s="38" t="s">
        <v>32</v>
      </c>
    </row>
    <row r="8" spans="1:34" s="1" customFormat="1" ht="12.75">
      <c r="A8" s="12" t="s">
        <v>65</v>
      </c>
      <c r="B8" s="10"/>
      <c r="C8" s="9"/>
      <c r="D8" s="11"/>
      <c r="E8" s="31">
        <f>RANK(H8,H$3:H$39,1)</f>
        <v>18</v>
      </c>
      <c r="F8" s="32">
        <f>IF(J8=0,1,0)+IF(O8=0,1,0)+IF(T8=0,1,0)+IF(Y8=0,1,0)+IF(AD8=0,1,0)</f>
        <v>1</v>
      </c>
      <c r="G8" s="33">
        <f>J8+O8+T8+Y8+AD8</f>
        <v>14</v>
      </c>
      <c r="H8" s="36">
        <f>M8+R8+W8+AB8+AG8</f>
        <v>369.2</v>
      </c>
      <c r="I8" s="23">
        <v>73.19</v>
      </c>
      <c r="J8" s="24">
        <v>2</v>
      </c>
      <c r="K8" s="25">
        <v>0</v>
      </c>
      <c r="L8" s="25">
        <v>0</v>
      </c>
      <c r="M8" s="69">
        <f>IF((OR(I8="",I8="DNF",I8="DQ",I8="DNC")),"",(I8+(5*J8)+(K8*10)-(L8*10)))</f>
        <v>83.19</v>
      </c>
      <c r="N8" s="23">
        <v>59.45</v>
      </c>
      <c r="O8" s="24">
        <v>6</v>
      </c>
      <c r="P8" s="25">
        <v>0</v>
      </c>
      <c r="Q8" s="25">
        <v>0</v>
      </c>
      <c r="R8" s="69">
        <f>IF((OR(N8="",N8="DNF",N8="DQ",N8="DNC")),"",(N8+(5*O8)+(P8*10)-(Q8*10)))</f>
        <v>89.45</v>
      </c>
      <c r="S8" s="23">
        <v>37.3</v>
      </c>
      <c r="T8" s="24">
        <v>5</v>
      </c>
      <c r="U8" s="25">
        <v>1</v>
      </c>
      <c r="V8" s="25">
        <v>0</v>
      </c>
      <c r="W8" s="69">
        <f>IF((OR(S8="",S8="DNF",S8="DQ",S8="DNC")),"",(S8+(5*T8)+(U8*10)-(V8*10)))</f>
        <v>72.3</v>
      </c>
      <c r="X8" s="23">
        <v>47.72</v>
      </c>
      <c r="Y8" s="24">
        <v>0</v>
      </c>
      <c r="Z8" s="25">
        <v>0</v>
      </c>
      <c r="AA8" s="25">
        <v>0</v>
      </c>
      <c r="AB8" s="69">
        <f>IF((OR(X8="",X8="DNF",X8="DQ",X8="DNC")),"",(X8+(5*Y8)+(Z8*10)-(AA8*10)))</f>
        <v>47.72</v>
      </c>
      <c r="AC8" s="23">
        <v>71.54</v>
      </c>
      <c r="AD8" s="24">
        <v>1</v>
      </c>
      <c r="AE8" s="25">
        <v>0</v>
      </c>
      <c r="AF8" s="25">
        <v>0</v>
      </c>
      <c r="AG8" s="69">
        <f>IF((OR(AC8="",AC8="DNF",AC8="DQ",AC8="DNC")),"",(AC8+(5*AD8)+(AE8*10)-(AF8*10)))</f>
        <v>76.54</v>
      </c>
      <c r="AH8" s="38" t="s">
        <v>66</v>
      </c>
    </row>
    <row r="9" spans="1:34" s="1" customFormat="1" ht="12.75">
      <c r="A9" s="12" t="s">
        <v>71</v>
      </c>
      <c r="B9" s="10"/>
      <c r="C9" s="9"/>
      <c r="D9" s="11"/>
      <c r="E9" s="31">
        <f>RANK(H9,H$3:H$39,1)</f>
        <v>33</v>
      </c>
      <c r="F9" s="32">
        <f>IF(J9=0,1,0)+IF(O9=0,1,0)+IF(T9=0,1,0)+IF(Y9=0,1,0)+IF(AD9=0,1,0)</f>
        <v>1</v>
      </c>
      <c r="G9" s="33">
        <f>J9+O9+T9+Y9+AD9</f>
        <v>12</v>
      </c>
      <c r="H9" s="36">
        <f>M9+R9+W9+AB9+AG9</f>
        <v>622.48</v>
      </c>
      <c r="I9" s="23">
        <v>124.08</v>
      </c>
      <c r="J9" s="24">
        <v>2</v>
      </c>
      <c r="K9" s="25">
        <v>0</v>
      </c>
      <c r="L9" s="25">
        <v>0</v>
      </c>
      <c r="M9" s="69">
        <f>IF((OR(I9="",I9="DNF",I9="DQ",I9="DNC")),"",(I9+(5*J9)+(K9*10)-(L9*10)))</f>
        <v>134.07999999999998</v>
      </c>
      <c r="N9" s="23">
        <v>125.22</v>
      </c>
      <c r="O9" s="24">
        <v>6</v>
      </c>
      <c r="P9" s="25">
        <v>0</v>
      </c>
      <c r="Q9" s="25">
        <v>0</v>
      </c>
      <c r="R9" s="69">
        <f>IF((OR(N9="",N9="DNF",N9="DQ",N9="DNC")),"",(N9+(5*O9)+(P9*10)-(Q9*10)))</f>
        <v>155.22</v>
      </c>
      <c r="S9" s="23">
        <v>86.33</v>
      </c>
      <c r="T9" s="24">
        <v>2</v>
      </c>
      <c r="U9" s="25">
        <v>1</v>
      </c>
      <c r="V9" s="25">
        <v>0</v>
      </c>
      <c r="W9" s="69">
        <f>IF((OR(S9="",S9="DNF",S9="DQ",S9="DNC")),"",(S9+(5*T9)+(U9*10)-(V9*10)))</f>
        <v>106.33</v>
      </c>
      <c r="X9" s="23">
        <v>92.15</v>
      </c>
      <c r="Y9" s="24">
        <v>2</v>
      </c>
      <c r="Z9" s="25">
        <v>0</v>
      </c>
      <c r="AA9" s="25">
        <v>0</v>
      </c>
      <c r="AB9" s="69">
        <f>IF((OR(X9="",X9="DNF",X9="DQ",X9="DNC")),"",(X9+(5*Y9)+(Z9*10)-(AA9*10)))</f>
        <v>102.15</v>
      </c>
      <c r="AC9" s="23">
        <v>124.7</v>
      </c>
      <c r="AD9" s="24">
        <v>0</v>
      </c>
      <c r="AE9" s="25">
        <v>0</v>
      </c>
      <c r="AF9" s="25">
        <v>0</v>
      </c>
      <c r="AG9" s="69">
        <f>IF((OR(AC9="",AC9="DNF",AC9="DQ",AC9="DNC")),"",(AC9+(5*AD9)+(AE9*10)-(AF9*10)))</f>
        <v>124.7</v>
      </c>
      <c r="AH9" s="38" t="s">
        <v>66</v>
      </c>
    </row>
    <row r="10" spans="1:34" s="1" customFormat="1" ht="12.75">
      <c r="A10" s="12" t="s">
        <v>35</v>
      </c>
      <c r="B10" s="10"/>
      <c r="C10" s="9"/>
      <c r="D10" s="11"/>
      <c r="E10" s="31">
        <f>RANK(H10,H$3:H$39,1)</f>
        <v>20</v>
      </c>
      <c r="F10" s="32">
        <f>IF(J10=0,1,0)+IF(O10=0,1,0)+IF(T10=0,1,0)+IF(Y10=0,1,0)+IF(AD10=0,1,0)</f>
        <v>2</v>
      </c>
      <c r="G10" s="33">
        <f>J10+O10+T10+Y10+AD10</f>
        <v>11</v>
      </c>
      <c r="H10" s="36">
        <f>M10+R10+W10+AB10+AG10</f>
        <v>380.90000000000003</v>
      </c>
      <c r="I10" s="23">
        <v>65.4</v>
      </c>
      <c r="J10" s="90">
        <v>0</v>
      </c>
      <c r="K10" s="25">
        <v>0</v>
      </c>
      <c r="L10" s="25">
        <v>0</v>
      </c>
      <c r="M10" s="69">
        <f>IF((OR(I10="",I10="DNF",I10="DQ",I10="DNC")),"",(I10+(5*J10)+(K10*10)-(L10*10)))</f>
        <v>65.4</v>
      </c>
      <c r="N10" s="23">
        <v>70.93</v>
      </c>
      <c r="O10" s="24">
        <v>6</v>
      </c>
      <c r="P10" s="25">
        <v>0</v>
      </c>
      <c r="Q10" s="25">
        <v>0</v>
      </c>
      <c r="R10" s="69">
        <f>IF((OR(N10="",N10="DNF",N10="DQ",N10="DNC")),"",(N10+(5*O10)+(P10*10)-(Q10*10)))</f>
        <v>100.93</v>
      </c>
      <c r="S10" s="23">
        <v>53.83</v>
      </c>
      <c r="T10" s="24">
        <v>2</v>
      </c>
      <c r="U10" s="25">
        <v>0</v>
      </c>
      <c r="V10" s="25">
        <v>0</v>
      </c>
      <c r="W10" s="69">
        <f>IF((OR(S10="",S10="DNF",S10="DQ",S10="DNC")),"",(S10+(5*T10)+(U10*10)-(V10*10)))</f>
        <v>63.83</v>
      </c>
      <c r="X10" s="23">
        <v>63.92</v>
      </c>
      <c r="Y10" s="24">
        <v>3</v>
      </c>
      <c r="Z10" s="25">
        <v>0</v>
      </c>
      <c r="AA10" s="25">
        <v>0</v>
      </c>
      <c r="AB10" s="69">
        <f>IF((OR(X10="",X10="DNF",X10="DQ",X10="DNC")),"",(X10+(5*Y10)+(Z10*10)-(AA10*10)))</f>
        <v>78.92</v>
      </c>
      <c r="AC10" s="23">
        <v>71.82</v>
      </c>
      <c r="AD10" s="24">
        <v>0</v>
      </c>
      <c r="AE10" s="25">
        <v>0</v>
      </c>
      <c r="AF10" s="25">
        <v>0</v>
      </c>
      <c r="AG10" s="69">
        <f>IF((OR(AC10="",AC10="DNF",AC10="DQ",AC10="DNC")),"",(AC10+(5*AD10)+(AE10*10)-(AF10*10)))</f>
        <v>71.82</v>
      </c>
      <c r="AH10" s="38" t="s">
        <v>36</v>
      </c>
    </row>
    <row r="11" spans="1:34" s="1" customFormat="1" ht="12.75">
      <c r="A11" s="12" t="s">
        <v>43</v>
      </c>
      <c r="B11" s="10"/>
      <c r="C11" s="9"/>
      <c r="D11" s="11"/>
      <c r="E11" s="31">
        <f>RANK(H11,H$3:H$39,1)</f>
        <v>35</v>
      </c>
      <c r="F11" s="32">
        <f>IF(J11=0,1,0)+IF(O11=0,1,0)+IF(T11=0,1,0)+IF(Y11=0,1,0)+IF(AD11=0,1,0)</f>
        <v>2</v>
      </c>
      <c r="G11" s="33">
        <f>J11+O11+T11+Y11+AD11</f>
        <v>3</v>
      </c>
      <c r="H11" s="36">
        <f>M11+R11+W11+AB11+AG11</f>
        <v>747.2800000000001</v>
      </c>
      <c r="I11" s="23">
        <v>142.86</v>
      </c>
      <c r="J11" s="24">
        <v>1</v>
      </c>
      <c r="K11" s="25">
        <v>0</v>
      </c>
      <c r="L11" s="25">
        <v>0</v>
      </c>
      <c r="M11" s="69">
        <f>IF((OR(I11="",I11="DNF",I11="DQ",I11="DNC")),"",(I11+(5*J11)+(K11*10)-(L11*10)))</f>
        <v>147.86</v>
      </c>
      <c r="N11" s="23">
        <v>154.57</v>
      </c>
      <c r="O11" s="24">
        <v>1</v>
      </c>
      <c r="P11" s="25">
        <v>0</v>
      </c>
      <c r="Q11" s="25">
        <v>0</v>
      </c>
      <c r="R11" s="69">
        <f>IF((OR(N11="",N11="DNF",N11="DQ",N11="DNC")),"",(N11+(5*O11)+(P11*10)-(Q11*10)))</f>
        <v>159.57</v>
      </c>
      <c r="S11" s="23">
        <v>149.17</v>
      </c>
      <c r="T11" s="24">
        <v>1</v>
      </c>
      <c r="U11" s="25">
        <v>0</v>
      </c>
      <c r="V11" s="25">
        <v>0</v>
      </c>
      <c r="W11" s="69">
        <f>IF((OR(S11="",S11="DNF",S11="DQ",S11="DNC")),"",(S11+(5*T11)+(U11*10)-(V11*10)))</f>
        <v>154.17</v>
      </c>
      <c r="X11" s="23">
        <v>131.56</v>
      </c>
      <c r="Y11" s="24">
        <v>0</v>
      </c>
      <c r="Z11" s="25">
        <v>0</v>
      </c>
      <c r="AA11" s="25">
        <v>0</v>
      </c>
      <c r="AB11" s="69">
        <f>IF((OR(X11="",X11="DNF",X11="DQ",X11="DNC")),"",(X11+(5*Y11)+(Z11*10)-(AA11*10)))</f>
        <v>131.56</v>
      </c>
      <c r="AC11" s="23">
        <v>154.12</v>
      </c>
      <c r="AD11" s="24">
        <v>0</v>
      </c>
      <c r="AE11" s="25">
        <v>0</v>
      </c>
      <c r="AF11" s="25">
        <v>0</v>
      </c>
      <c r="AG11" s="69">
        <f>IF((OR(AC11="",AC11="DNF",AC11="DQ",AC11="DNC")),"",(AC11+(5*AD11)+(AE11*10)-(AF11*10)))</f>
        <v>154.12</v>
      </c>
      <c r="AH11" s="38" t="s">
        <v>36</v>
      </c>
    </row>
    <row r="12" spans="1:34" s="1" customFormat="1" ht="12.75">
      <c r="A12" s="12" t="s">
        <v>67</v>
      </c>
      <c r="B12" s="10"/>
      <c r="C12" s="9"/>
      <c r="D12" s="11"/>
      <c r="E12" s="31">
        <f>RANK(H12,H$3:H$39,1)</f>
        <v>23</v>
      </c>
      <c r="F12" s="32">
        <f>IF(J12=0,1,0)+IF(O12=0,1,0)+IF(T12=0,1,0)+IF(Y12=0,1,0)+IF(AD12=0,1,0)</f>
        <v>2</v>
      </c>
      <c r="G12" s="33">
        <f>J12+O12+T12+Y12+AD12</f>
        <v>6</v>
      </c>
      <c r="H12" s="36">
        <f>M12+R12+W12+AB12+AG12</f>
        <v>404.02000000000004</v>
      </c>
      <c r="I12" s="23">
        <v>96.79</v>
      </c>
      <c r="J12" s="24">
        <v>1</v>
      </c>
      <c r="K12" s="25">
        <v>1</v>
      </c>
      <c r="L12" s="25">
        <v>0</v>
      </c>
      <c r="M12" s="69">
        <f>IF((OR(I12="",I12="DNF",I12="DQ",I12="DNC")),"",(I12+(5*J12)+(K12*10)-(L12*10)))</f>
        <v>111.79</v>
      </c>
      <c r="N12" s="23">
        <v>69.79</v>
      </c>
      <c r="O12" s="24">
        <v>4</v>
      </c>
      <c r="P12" s="25">
        <v>0</v>
      </c>
      <c r="Q12" s="25">
        <v>0</v>
      </c>
      <c r="R12" s="69">
        <f>IF((OR(N12="",N12="DNF",N12="DQ",N12="DNC")),"",(N12+(5*O12)+(P12*10)-(Q12*10)))</f>
        <v>89.79</v>
      </c>
      <c r="S12" s="23">
        <v>63.78</v>
      </c>
      <c r="T12" s="24">
        <v>1</v>
      </c>
      <c r="U12" s="25">
        <v>1</v>
      </c>
      <c r="V12" s="25">
        <v>0</v>
      </c>
      <c r="W12" s="69">
        <f>IF((OR(S12="",S12="DNF",S12="DQ",S12="DNC")),"",(S12+(5*T12)+(U12*10)-(V12*10)))</f>
        <v>78.78</v>
      </c>
      <c r="X12" s="23">
        <v>54.73</v>
      </c>
      <c r="Y12" s="24">
        <v>0</v>
      </c>
      <c r="Z12" s="25">
        <v>0</v>
      </c>
      <c r="AA12" s="25">
        <v>0</v>
      </c>
      <c r="AB12" s="69">
        <f>IF((OR(X12="",X12="DNF",X12="DQ",X12="DNC")),"",(X12+(5*Y12)+(Z12*10)-(AA12*10)))</f>
        <v>54.73</v>
      </c>
      <c r="AC12" s="23">
        <v>68.93</v>
      </c>
      <c r="AD12" s="24">
        <v>0</v>
      </c>
      <c r="AE12" s="25">
        <v>0</v>
      </c>
      <c r="AF12" s="25">
        <v>0</v>
      </c>
      <c r="AG12" s="69">
        <f>IF((OR(AC12="",AC12="DNF",AC12="DQ",AC12="DNC")),"",(AC12+(5*AD12)+(AE12*10)-(AF12*10)))</f>
        <v>68.93</v>
      </c>
      <c r="AH12" s="38" t="s">
        <v>68</v>
      </c>
    </row>
    <row r="13" spans="1:34" s="1" customFormat="1" ht="12.75">
      <c r="A13" s="12" t="s">
        <v>74</v>
      </c>
      <c r="B13" s="10"/>
      <c r="C13" s="9"/>
      <c r="D13" s="11"/>
      <c r="E13" s="31">
        <f>RANK(H13,H$3:H$39,1)</f>
        <v>15</v>
      </c>
      <c r="F13" s="32">
        <f>IF(J13=0,1,0)+IF(O13=0,1,0)+IF(T13=0,1,0)+IF(Y13=0,1,0)+IF(AD13=0,1,0)</f>
        <v>3</v>
      </c>
      <c r="G13" s="33">
        <f>J13+O13+T13+Y13+AD13</f>
        <v>5</v>
      </c>
      <c r="H13" s="36">
        <f>M13+R13+W13+AB13+AG13</f>
        <v>314.18</v>
      </c>
      <c r="I13" s="23">
        <v>59.51</v>
      </c>
      <c r="J13" s="24">
        <v>2</v>
      </c>
      <c r="K13" s="25">
        <v>0</v>
      </c>
      <c r="L13" s="25">
        <v>0</v>
      </c>
      <c r="M13" s="69">
        <f>IF((OR(I13="",I13="DNF",I13="DQ",I13="DNC")),"",(I13+(5*J13)+(K13*10)-(L13*10)))</f>
        <v>69.50999999999999</v>
      </c>
      <c r="N13" s="23">
        <v>54.4</v>
      </c>
      <c r="O13" s="24">
        <v>3</v>
      </c>
      <c r="P13" s="25">
        <v>0</v>
      </c>
      <c r="Q13" s="25">
        <v>0</v>
      </c>
      <c r="R13" s="69">
        <f>IF((OR(N13="",N13="DNF",N13="DQ",N13="DNC")),"",(N13+(5*O13)+(P13*10)-(Q13*10)))</f>
        <v>69.4</v>
      </c>
      <c r="S13" s="23">
        <v>49.66</v>
      </c>
      <c r="T13" s="90">
        <v>0</v>
      </c>
      <c r="U13" s="25">
        <v>1</v>
      </c>
      <c r="V13" s="25">
        <v>0</v>
      </c>
      <c r="W13" s="69">
        <f>IF((OR(S13="",S13="DNF",S13="DQ",S13="DNC")),"",(S13+(5*T13)+(U13*10)-(V13*10)))</f>
        <v>59.66</v>
      </c>
      <c r="X13" s="23">
        <v>55.11</v>
      </c>
      <c r="Y13" s="24">
        <v>0</v>
      </c>
      <c r="Z13" s="25">
        <v>0</v>
      </c>
      <c r="AA13" s="25">
        <v>0</v>
      </c>
      <c r="AB13" s="69">
        <f>IF((OR(X13="",X13="DNF",X13="DQ",X13="DNC")),"",(X13+(5*Y13)+(Z13*10)-(AA13*10)))</f>
        <v>55.11</v>
      </c>
      <c r="AC13" s="23">
        <v>60.5</v>
      </c>
      <c r="AD13" s="24">
        <v>0</v>
      </c>
      <c r="AE13" s="25">
        <v>0</v>
      </c>
      <c r="AF13" s="25">
        <v>0</v>
      </c>
      <c r="AG13" s="69">
        <f>IF((OR(AC13="",AC13="DNF",AC13="DQ",AC13="DNC")),"",(AC13+(5*AD13)+(AE13*10)-(AF13*10)))</f>
        <v>60.5</v>
      </c>
      <c r="AH13" s="38" t="s">
        <v>75</v>
      </c>
    </row>
    <row r="14" spans="1:34" s="1" customFormat="1" ht="12.75">
      <c r="A14" s="12" t="s">
        <v>56</v>
      </c>
      <c r="B14" s="10"/>
      <c r="C14" s="9"/>
      <c r="D14" s="11"/>
      <c r="E14" s="31">
        <f>RANK(H14,H$3:H$39,1)</f>
        <v>9</v>
      </c>
      <c r="F14" s="32">
        <f>IF(J14=0,1,0)+IF(O14=0,1,0)+IF(T14=0,1,0)+IF(Y14=0,1,0)+IF(AD14=0,1,0)</f>
        <v>4</v>
      </c>
      <c r="G14" s="33">
        <f>J14+O14+T14+Y14+AD14</f>
        <v>3</v>
      </c>
      <c r="H14" s="36">
        <f>M14+R14+W14+AB14+AG14</f>
        <v>288.72999999999996</v>
      </c>
      <c r="I14" s="23">
        <v>63.19</v>
      </c>
      <c r="J14" s="24">
        <v>0</v>
      </c>
      <c r="K14" s="25">
        <v>0</v>
      </c>
      <c r="L14" s="25">
        <v>0</v>
      </c>
      <c r="M14" s="69">
        <f>IF((OR(I14="",I14="DNF",I14="DQ",I14="DNC")),"",(I14+(5*J14)+(K14*10)-(L14*10)))</f>
        <v>63.19</v>
      </c>
      <c r="N14" s="23">
        <v>56.97</v>
      </c>
      <c r="O14" s="90">
        <v>3</v>
      </c>
      <c r="P14" s="25">
        <v>0</v>
      </c>
      <c r="Q14" s="25">
        <v>0</v>
      </c>
      <c r="R14" s="69">
        <f>IF((OR(N14="",N14="DNF",N14="DQ",N14="DNC")),"",(N14+(5*O14)+(P14*10)-(Q14*10)))</f>
        <v>71.97</v>
      </c>
      <c r="S14" s="23">
        <v>40.76</v>
      </c>
      <c r="T14" s="24">
        <v>0</v>
      </c>
      <c r="U14" s="25">
        <v>0</v>
      </c>
      <c r="V14" s="25">
        <v>0</v>
      </c>
      <c r="W14" s="69">
        <f>IF((OR(S14="",S14="DNF",S14="DQ",S14="DNC")),"",(S14+(5*T14)+(U14*10)-(V14*10)))</f>
        <v>40.76</v>
      </c>
      <c r="X14" s="23">
        <v>52.76</v>
      </c>
      <c r="Y14" s="24">
        <v>0</v>
      </c>
      <c r="Z14" s="25">
        <v>0</v>
      </c>
      <c r="AA14" s="25">
        <v>0</v>
      </c>
      <c r="AB14" s="69">
        <f>IF((OR(X14="",X14="DNF",X14="DQ",X14="DNC")),"",(X14+(5*Y14)+(Z14*10)-(AA14*10)))</f>
        <v>52.76</v>
      </c>
      <c r="AC14" s="23">
        <v>60.05</v>
      </c>
      <c r="AD14" s="24">
        <v>0</v>
      </c>
      <c r="AE14" s="25">
        <v>0</v>
      </c>
      <c r="AF14" s="25">
        <v>0</v>
      </c>
      <c r="AG14" s="69">
        <f>IF((OR(AC14="",AC14="DNF",AC14="DQ",AC14="DNC")),"",(AC14+(5*AD14)+(AE14*10)-(AF14*10)))</f>
        <v>60.05</v>
      </c>
      <c r="AH14" s="38" t="s">
        <v>57</v>
      </c>
    </row>
    <row r="15" spans="1:34" s="1" customFormat="1" ht="12.75">
      <c r="A15" s="12" t="s">
        <v>72</v>
      </c>
      <c r="B15" s="10"/>
      <c r="C15" s="9"/>
      <c r="D15" s="11"/>
      <c r="E15" s="31">
        <f>RANK(H15,H$3:H$39,1)</f>
        <v>16</v>
      </c>
      <c r="F15" s="32">
        <f>IF(J15=0,1,0)+IF(O15=0,1,0)+IF(T15=0,1,0)+IF(Y15=0,1,0)+IF(AD15=0,1,0)</f>
        <v>2</v>
      </c>
      <c r="G15" s="33">
        <f>J15+O15+T15+Y15+AD15</f>
        <v>9</v>
      </c>
      <c r="H15" s="36">
        <f>M15+R15+W15+AB15+AG15</f>
        <v>342.94</v>
      </c>
      <c r="I15" s="23">
        <v>63.77</v>
      </c>
      <c r="J15" s="24">
        <v>2</v>
      </c>
      <c r="K15" s="25">
        <v>0</v>
      </c>
      <c r="L15" s="25">
        <v>0</v>
      </c>
      <c r="M15" s="69">
        <f>IF((OR(I15="",I15="DNF",I15="DQ",I15="DNC")),"",(I15+(5*J15)+(K15*10)-(L15*10)))</f>
        <v>73.77000000000001</v>
      </c>
      <c r="N15" s="23">
        <v>65.32</v>
      </c>
      <c r="O15" s="24">
        <v>6</v>
      </c>
      <c r="P15" s="25">
        <v>0</v>
      </c>
      <c r="Q15" s="25">
        <v>0</v>
      </c>
      <c r="R15" s="69">
        <f>IF((OR(N15="",N15="DNF",N15="DQ",N15="DNC")),"",(N15+(5*O15)+(P15*10)-(Q15*10)))</f>
        <v>95.32</v>
      </c>
      <c r="S15" s="23">
        <v>40.97</v>
      </c>
      <c r="T15" s="90">
        <v>0</v>
      </c>
      <c r="U15" s="25">
        <v>1</v>
      </c>
      <c r="V15" s="25">
        <v>0</v>
      </c>
      <c r="W15" s="69">
        <f>IF((OR(S15="",S15="DNF",S15="DQ",S15="DNC")),"",(S15+(5*T15)+(U15*10)-(V15*10)))</f>
        <v>50.97</v>
      </c>
      <c r="X15" s="23">
        <v>50.13</v>
      </c>
      <c r="Y15" s="24">
        <v>0</v>
      </c>
      <c r="Z15" s="25">
        <v>1</v>
      </c>
      <c r="AA15" s="25">
        <v>0</v>
      </c>
      <c r="AB15" s="69">
        <f>IF((OR(X15="",X15="DNF",X15="DQ",X15="DNC")),"",(X15+(5*Y15)+(Z15*10)-(AA15*10)))</f>
        <v>60.13</v>
      </c>
      <c r="AC15" s="23">
        <v>57.75</v>
      </c>
      <c r="AD15" s="24">
        <v>1</v>
      </c>
      <c r="AE15" s="25">
        <v>0</v>
      </c>
      <c r="AF15" s="25">
        <v>0</v>
      </c>
      <c r="AG15" s="69">
        <f>IF((OR(AC15="",AC15="DNF",AC15="DQ",AC15="DNC")),"",(AC15+(5*AD15)+(AE15*10)-(AF15*10)))</f>
        <v>62.75</v>
      </c>
      <c r="AH15" s="38" t="s">
        <v>57</v>
      </c>
    </row>
    <row r="16" spans="1:34" s="1" customFormat="1" ht="12.75">
      <c r="A16" s="12" t="s">
        <v>77</v>
      </c>
      <c r="B16" s="10"/>
      <c r="C16" s="9"/>
      <c r="D16" s="11"/>
      <c r="E16" s="31">
        <f>RANK(H16,H$3:H$39,1)</f>
        <v>10</v>
      </c>
      <c r="F16" s="32">
        <f>IF(J16=0,1,0)+IF(O16=0,1,0)+IF(T16=0,1,0)+IF(Y16=0,1,0)+IF(AD16=0,1,0)</f>
        <v>2</v>
      </c>
      <c r="G16" s="33">
        <f>J16+O16+T16+Y16+AD16</f>
        <v>8</v>
      </c>
      <c r="H16" s="36">
        <f>M16+R16+W16+AB16+AG16</f>
        <v>297.62</v>
      </c>
      <c r="I16" s="23">
        <v>57.12</v>
      </c>
      <c r="J16" s="24">
        <v>1</v>
      </c>
      <c r="K16" s="25">
        <v>0</v>
      </c>
      <c r="L16" s="25">
        <v>0</v>
      </c>
      <c r="M16" s="69">
        <f>IF((OR(I16="",I16="DNF",I16="DQ",I16="DNC")),"",(I16+(5*J16)+(K16*10)-(L16*10)))</f>
        <v>62.12</v>
      </c>
      <c r="N16" s="23">
        <v>57.56</v>
      </c>
      <c r="O16" s="24">
        <v>6</v>
      </c>
      <c r="P16" s="25">
        <v>0</v>
      </c>
      <c r="Q16" s="25">
        <v>0</v>
      </c>
      <c r="R16" s="69">
        <f>IF((OR(N16="",N16="DNF",N16="DQ",N16="DNC")),"",(N16+(5*O16)+(P16*10)-(Q16*10)))</f>
        <v>87.56</v>
      </c>
      <c r="S16" s="23">
        <v>50.15</v>
      </c>
      <c r="T16" s="24">
        <v>0</v>
      </c>
      <c r="U16" s="25">
        <v>0</v>
      </c>
      <c r="V16" s="25">
        <v>0</v>
      </c>
      <c r="W16" s="69">
        <f>IF((OR(S16="",S16="DNF",S16="DQ",S16="DNC")),"",(S16+(5*T16)+(U16*10)-(V16*10)))</f>
        <v>50.15</v>
      </c>
      <c r="X16" s="23">
        <v>44.11</v>
      </c>
      <c r="Y16" s="90">
        <v>0</v>
      </c>
      <c r="Z16" s="25">
        <v>0</v>
      </c>
      <c r="AA16" s="25">
        <v>0</v>
      </c>
      <c r="AB16" s="69">
        <f>IF((OR(X16="",X16="DNF",X16="DQ",X16="DNC")),"",(X16+(5*Y16)+(Z16*10)-(AA16*10)))</f>
        <v>44.11</v>
      </c>
      <c r="AC16" s="23">
        <v>48.68</v>
      </c>
      <c r="AD16" s="24">
        <v>1</v>
      </c>
      <c r="AE16" s="25">
        <v>0</v>
      </c>
      <c r="AF16" s="25">
        <v>0</v>
      </c>
      <c r="AG16" s="69">
        <f>IF((OR(AC16="",AC16="DNF",AC16="DQ",AC16="DNC")),"",(AC16+(5*AD16)+(AE16*10)-(AF16*10)))</f>
        <v>53.68</v>
      </c>
      <c r="AH16" s="38" t="s">
        <v>78</v>
      </c>
    </row>
    <row r="17" spans="1:34" s="1" customFormat="1" ht="12.75">
      <c r="A17" s="12" t="s">
        <v>60</v>
      </c>
      <c r="B17" s="10"/>
      <c r="C17" s="9"/>
      <c r="D17" s="11"/>
      <c r="E17" s="31">
        <f>RANK(H17,H$3:H$39,1)</f>
        <v>27</v>
      </c>
      <c r="F17" s="32">
        <f>IF(J17=0,1,0)+IF(O17=0,1,0)+IF(T17=0,1,0)+IF(Y17=0,1,0)+IF(AD17=0,1,0)</f>
        <v>1</v>
      </c>
      <c r="G17" s="33">
        <f>J17+O17+T17+Y17+AD17</f>
        <v>14</v>
      </c>
      <c r="H17" s="36">
        <f>M17+R17+W17+AB17+AG17</f>
        <v>480.83000000000004</v>
      </c>
      <c r="I17" s="23">
        <v>102.25</v>
      </c>
      <c r="J17" s="24">
        <v>4</v>
      </c>
      <c r="K17" s="25">
        <v>0</v>
      </c>
      <c r="L17" s="25">
        <v>0</v>
      </c>
      <c r="M17" s="69">
        <f>IF((OR(I17="",I17="DNF",I17="DQ",I17="DNC")),"",(I17+(5*J17)+(K17*10)-(L17*10)))</f>
        <v>122.25</v>
      </c>
      <c r="N17" s="23">
        <v>63.49</v>
      </c>
      <c r="O17" s="24">
        <v>4</v>
      </c>
      <c r="P17" s="25">
        <v>0</v>
      </c>
      <c r="Q17" s="25">
        <v>0</v>
      </c>
      <c r="R17" s="69">
        <f>IF((OR(N17="",N17="DNF",N17="DQ",N17="DNC")),"",(N17+(5*O17)+(P17*10)-(Q17*10)))</f>
        <v>83.49000000000001</v>
      </c>
      <c r="S17" s="23">
        <v>75.04</v>
      </c>
      <c r="T17" s="24">
        <v>4</v>
      </c>
      <c r="U17" s="25">
        <v>1</v>
      </c>
      <c r="V17" s="25">
        <v>0</v>
      </c>
      <c r="W17" s="69">
        <f>IF((OR(S17="",S17="DNF",S17="DQ",S17="DNC")),"",(S17+(5*T17)+(U17*10)-(V17*10)))</f>
        <v>105.04</v>
      </c>
      <c r="X17" s="23">
        <v>75.3</v>
      </c>
      <c r="Y17" s="90">
        <v>0</v>
      </c>
      <c r="Z17" s="25">
        <v>0</v>
      </c>
      <c r="AA17" s="25">
        <v>0</v>
      </c>
      <c r="AB17" s="69">
        <f>IF((OR(X17="",X17="DNF",X17="DQ",X17="DNC")),"",(X17+(5*Y17)+(Z17*10)-(AA17*10)))</f>
        <v>75.3</v>
      </c>
      <c r="AC17" s="23">
        <v>84.75</v>
      </c>
      <c r="AD17" s="24">
        <v>2</v>
      </c>
      <c r="AE17" s="25">
        <v>0</v>
      </c>
      <c r="AF17" s="25">
        <v>0</v>
      </c>
      <c r="AG17" s="69">
        <f>IF((OR(AC17="",AC17="DNF",AC17="DQ",AC17="DNC")),"",(AC17+(5*AD17)+(AE17*10)-(AF17*10)))</f>
        <v>94.75</v>
      </c>
      <c r="AH17" s="38" t="s">
        <v>61</v>
      </c>
    </row>
    <row r="18" spans="1:34" s="1" customFormat="1" ht="12.75">
      <c r="A18" s="12" t="s">
        <v>79</v>
      </c>
      <c r="B18" s="10"/>
      <c r="C18" s="9"/>
      <c r="D18" s="11"/>
      <c r="E18" s="31">
        <f>RANK(H18,H$3:H$39,1)</f>
        <v>28</v>
      </c>
      <c r="F18" s="32">
        <f>IF(J18=0,1,0)+IF(O18=0,1,0)+IF(T18=0,1,0)+IF(Y18=0,1,0)+IF(AD18=0,1,0)</f>
        <v>0</v>
      </c>
      <c r="G18" s="33">
        <f>J18+O18+T18+Y18+AD18</f>
        <v>21</v>
      </c>
      <c r="H18" s="36">
        <f>M18+R18+W18+AB18+AG18</f>
        <v>499.33000000000004</v>
      </c>
      <c r="I18" s="23">
        <v>82.11</v>
      </c>
      <c r="J18" s="24">
        <v>3</v>
      </c>
      <c r="K18" s="25">
        <v>0</v>
      </c>
      <c r="L18" s="25">
        <v>0</v>
      </c>
      <c r="M18" s="69">
        <f>IF((OR(I18="",I18="DNF",I18="DQ",I18="DNC")),"",(I18+(5*J18)+(K18*10)-(L18*10)))</f>
        <v>97.11</v>
      </c>
      <c r="N18" s="23">
        <v>71.25</v>
      </c>
      <c r="O18" s="24">
        <v>8</v>
      </c>
      <c r="P18" s="25">
        <v>0</v>
      </c>
      <c r="Q18" s="25">
        <v>0</v>
      </c>
      <c r="R18" s="69">
        <f>IF((OR(N18="",N18="DNF",N18="DQ",N18="DNC")),"",(N18+(5*O18)+(P18*10)-(Q18*10)))</f>
        <v>111.25</v>
      </c>
      <c r="S18" s="23">
        <v>49.73</v>
      </c>
      <c r="T18" s="24">
        <v>4</v>
      </c>
      <c r="U18" s="25">
        <v>1</v>
      </c>
      <c r="V18" s="25">
        <v>0</v>
      </c>
      <c r="W18" s="69">
        <f>IF((OR(S18="",S18="DNF",S18="DQ",S18="DNC")),"",(S18+(5*T18)+(U18*10)-(V18*10)))</f>
        <v>79.72999999999999</v>
      </c>
      <c r="X18" s="23">
        <v>74.15</v>
      </c>
      <c r="Y18" s="24">
        <v>3</v>
      </c>
      <c r="Z18" s="25">
        <v>0</v>
      </c>
      <c r="AA18" s="25">
        <v>0</v>
      </c>
      <c r="AB18" s="69">
        <f>IF((OR(X18="",X18="DNF",X18="DQ",X18="DNC")),"",(X18+(5*Y18)+(Z18*10)-(AA18*10)))</f>
        <v>89.15</v>
      </c>
      <c r="AC18" s="23">
        <v>107.09</v>
      </c>
      <c r="AD18" s="24">
        <v>3</v>
      </c>
      <c r="AE18" s="25">
        <v>0</v>
      </c>
      <c r="AF18" s="25">
        <v>0</v>
      </c>
      <c r="AG18" s="69">
        <f>IF((OR(AC18="",AC18="DNF",AC18="DQ",AC18="DNC")),"",(AC18+(5*AD18)+(AE18*10)-(AF18*10)))</f>
        <v>122.09</v>
      </c>
      <c r="AH18" s="38" t="s">
        <v>80</v>
      </c>
    </row>
    <row r="19" spans="1:34" s="1" customFormat="1" ht="12.75">
      <c r="A19" s="12" t="s">
        <v>52</v>
      </c>
      <c r="B19" s="10"/>
      <c r="C19" s="9"/>
      <c r="D19" s="11"/>
      <c r="E19" s="31">
        <f>RANK(H19,H$3:H$39,1)</f>
        <v>8</v>
      </c>
      <c r="F19" s="32">
        <f>IF(J19=0,1,0)+IF(O19=0,1,0)+IF(T19=0,1,0)+IF(Y19=0,1,0)+IF(AD19=0,1,0)</f>
        <v>4</v>
      </c>
      <c r="G19" s="33">
        <f>J19+O19+T19+Y19+AD19</f>
        <v>2</v>
      </c>
      <c r="H19" s="36">
        <f>M19+R19+W19+AB19+AG19</f>
        <v>287.31</v>
      </c>
      <c r="I19" s="23">
        <v>69.57</v>
      </c>
      <c r="J19" s="24">
        <v>0</v>
      </c>
      <c r="K19" s="25">
        <v>0</v>
      </c>
      <c r="L19" s="25">
        <v>0</v>
      </c>
      <c r="M19" s="69">
        <f>IF((OR(I19="",I19="DNF",I19="DQ",I19="DNC")),"",(I19+(5*J19)+(K19*10)-(L19*10)))</f>
        <v>69.57</v>
      </c>
      <c r="N19" s="23">
        <v>62.01</v>
      </c>
      <c r="O19" s="24">
        <v>2</v>
      </c>
      <c r="P19" s="25">
        <v>0</v>
      </c>
      <c r="Q19" s="25">
        <v>0</v>
      </c>
      <c r="R19" s="69">
        <f>IF((OR(N19="",N19="DNF",N19="DQ",N19="DNC")),"",(N19+(5*O19)+(P19*10)-(Q19*10)))</f>
        <v>72.00999999999999</v>
      </c>
      <c r="S19" s="23">
        <v>50.51</v>
      </c>
      <c r="T19" s="24">
        <v>0</v>
      </c>
      <c r="U19" s="25">
        <v>0</v>
      </c>
      <c r="V19" s="25">
        <v>0</v>
      </c>
      <c r="W19" s="69">
        <f>IF((OR(S19="",S19="DNF",S19="DQ",S19="DNC")),"",(S19+(5*T19)+(U19*10)-(V19*10)))</f>
        <v>50.51</v>
      </c>
      <c r="X19" s="23">
        <v>41.12</v>
      </c>
      <c r="Y19" s="24">
        <v>0</v>
      </c>
      <c r="Z19" s="25">
        <v>0</v>
      </c>
      <c r="AA19" s="25">
        <v>0</v>
      </c>
      <c r="AB19" s="69">
        <f>IF((OR(X19="",X19="DNF",X19="DQ",X19="DNC")),"",(X19+(5*Y19)+(Z19*10)-(AA19*10)))</f>
        <v>41.12</v>
      </c>
      <c r="AC19" s="23">
        <v>54.1</v>
      </c>
      <c r="AD19" s="24">
        <v>0</v>
      </c>
      <c r="AE19" s="25">
        <v>0</v>
      </c>
      <c r="AF19" s="25">
        <v>0</v>
      </c>
      <c r="AG19" s="69">
        <f>IF((OR(AC19="",AC19="DNF",AC19="DQ",AC19="DNC")),"",(AC19+(5*AD19)+(AE19*10)-(AF19*10)))</f>
        <v>54.1</v>
      </c>
      <c r="AH19" s="38" t="s">
        <v>53</v>
      </c>
    </row>
    <row r="20" spans="1:34" s="1" customFormat="1" ht="12.75">
      <c r="A20" s="12" t="s">
        <v>62</v>
      </c>
      <c r="B20" s="10"/>
      <c r="C20" s="9"/>
      <c r="D20" s="11"/>
      <c r="E20" s="31">
        <f>RANK(H20,H$3:H$39,1)</f>
        <v>24</v>
      </c>
      <c r="F20" s="32">
        <f>IF(J20=0,1,0)+IF(O20=0,1,0)+IF(T20=0,1,0)+IF(Y20=0,1,0)+IF(AD20=0,1,0)</f>
        <v>2</v>
      </c>
      <c r="G20" s="33">
        <f>J20+O20+T20+Y20+AD20</f>
        <v>11</v>
      </c>
      <c r="H20" s="36">
        <f>M20+R20+W20+AB20+AG20</f>
        <v>408.59999999999997</v>
      </c>
      <c r="I20" s="23">
        <v>64.77</v>
      </c>
      <c r="J20" s="24">
        <v>2</v>
      </c>
      <c r="K20" s="25">
        <v>0</v>
      </c>
      <c r="L20" s="25">
        <v>0</v>
      </c>
      <c r="M20" s="69">
        <f>IF((OR(I20="",I20="DNF",I20="DQ",I20="DNC")),"",(I20+(5*J20)+(K20*10)-(L20*10)))</f>
        <v>74.77</v>
      </c>
      <c r="N20" s="23">
        <v>87.38</v>
      </c>
      <c r="O20" s="24">
        <v>6</v>
      </c>
      <c r="P20" s="25">
        <v>0</v>
      </c>
      <c r="Q20" s="25">
        <v>0</v>
      </c>
      <c r="R20" s="69">
        <f>IF((OR(N20="",N20="DNF",N20="DQ",N20="DNC")),"",(N20+(5*O20)+(P20*10)-(Q20*10)))</f>
        <v>117.38</v>
      </c>
      <c r="S20" s="23">
        <v>74.89</v>
      </c>
      <c r="T20" s="24">
        <v>3</v>
      </c>
      <c r="U20" s="25">
        <v>0</v>
      </c>
      <c r="V20" s="25">
        <v>0</v>
      </c>
      <c r="W20" s="69">
        <f>IF((OR(S20="",S20="DNF",S20="DQ",S20="DNC")),"",(S20+(5*T20)+(U20*10)-(V20*10)))</f>
        <v>89.89</v>
      </c>
      <c r="X20" s="23">
        <v>57.14</v>
      </c>
      <c r="Y20" s="90">
        <v>0</v>
      </c>
      <c r="Z20" s="25">
        <v>0</v>
      </c>
      <c r="AA20" s="25">
        <v>0</v>
      </c>
      <c r="AB20" s="69">
        <f>IF((OR(X20="",X20="DNF",X20="DQ",X20="DNC")),"",(X20+(5*Y20)+(Z20*10)-(AA20*10)))</f>
        <v>57.14</v>
      </c>
      <c r="AC20" s="23">
        <v>69.42</v>
      </c>
      <c r="AD20" s="24">
        <v>0</v>
      </c>
      <c r="AE20" s="25">
        <v>0</v>
      </c>
      <c r="AF20" s="25">
        <v>0</v>
      </c>
      <c r="AG20" s="69">
        <f>IF((OR(AC20="",AC20="DNF",AC20="DQ",AC20="DNC")),"",(AC20+(5*AD20)+(AE20*10)-(AF20*10)))</f>
        <v>69.42</v>
      </c>
      <c r="AH20" s="38" t="s">
        <v>63</v>
      </c>
    </row>
    <row r="21" spans="1:34" s="1" customFormat="1" ht="12.75">
      <c r="A21" s="12" t="s">
        <v>81</v>
      </c>
      <c r="B21" s="10"/>
      <c r="C21" s="9"/>
      <c r="D21" s="11"/>
      <c r="E21" s="31">
        <f>RANK(H21,H$3:H$39,1)</f>
        <v>3</v>
      </c>
      <c r="F21" s="32">
        <f>IF(J21=0,1,0)+IF(O21=0,1,0)+IF(T21=0,1,0)+IF(Y21=0,1,0)+IF(AD21=0,1,0)</f>
        <v>3</v>
      </c>
      <c r="G21" s="33">
        <f>J21+O21+T21+Y21+AD21</f>
        <v>5</v>
      </c>
      <c r="H21" s="36">
        <f>M21+R21+W21+AB21+AG21</f>
        <v>221.68999999999997</v>
      </c>
      <c r="I21" s="23">
        <v>45.23</v>
      </c>
      <c r="J21" s="24">
        <v>4</v>
      </c>
      <c r="K21" s="25">
        <v>0</v>
      </c>
      <c r="L21" s="25">
        <v>0</v>
      </c>
      <c r="M21" s="69">
        <f>IF((OR(I21="",I21="DNF",I21="DQ",I21="DNC")),"",(I21+(5*J21)+(K21*10)-(L21*10)))</f>
        <v>65.22999999999999</v>
      </c>
      <c r="N21" s="23">
        <v>39.08</v>
      </c>
      <c r="O21" s="24">
        <v>1</v>
      </c>
      <c r="P21" s="25">
        <v>0</v>
      </c>
      <c r="Q21" s="25">
        <v>0</v>
      </c>
      <c r="R21" s="69">
        <f>IF((OR(N21="",N21="DNF",N21="DQ",N21="DNC")),"",(N21+(5*O21)+(P21*10)-(Q21*10)))</f>
        <v>44.08</v>
      </c>
      <c r="S21" s="23">
        <v>35.71</v>
      </c>
      <c r="T21" s="24">
        <v>0</v>
      </c>
      <c r="U21" s="25">
        <v>0</v>
      </c>
      <c r="V21" s="25">
        <v>0</v>
      </c>
      <c r="W21" s="69">
        <f>IF((OR(S21="",S21="DNF",S21="DQ",S21="DNC")),"",(S21+(5*T21)+(U21*10)-(V21*10)))</f>
        <v>35.71</v>
      </c>
      <c r="X21" s="23">
        <v>34.04</v>
      </c>
      <c r="Y21" s="24">
        <v>0</v>
      </c>
      <c r="Z21" s="25">
        <v>0</v>
      </c>
      <c r="AA21" s="25">
        <v>0</v>
      </c>
      <c r="AB21" s="69">
        <f>IF((OR(X21="",X21="DNF",X21="DQ",X21="DNC")),"",(X21+(5*Y21)+(Z21*10)-(AA21*10)))</f>
        <v>34.04</v>
      </c>
      <c r="AC21" s="23">
        <v>42.63</v>
      </c>
      <c r="AD21" s="24">
        <v>0</v>
      </c>
      <c r="AE21" s="25">
        <v>0</v>
      </c>
      <c r="AF21" s="25">
        <v>0</v>
      </c>
      <c r="AG21" s="69">
        <f>IF((OR(AC21="",AC21="DNF",AC21="DQ",AC21="DNC")),"",(AC21+(5*AD21)+(AE21*10)-(AF21*10)))</f>
        <v>42.63</v>
      </c>
      <c r="AH21" s="38" t="s">
        <v>49</v>
      </c>
    </row>
    <row r="22" spans="1:34" s="1" customFormat="1" ht="12.75">
      <c r="A22" s="12" t="s">
        <v>48</v>
      </c>
      <c r="B22" s="10"/>
      <c r="C22" s="9"/>
      <c r="D22" s="11"/>
      <c r="E22" s="31">
        <f>RANK(H22,H$3:H$39,1)</f>
        <v>26</v>
      </c>
      <c r="F22" s="32">
        <f>IF(J22=0,1,0)+IF(O22=0,1,0)+IF(T22=0,1,0)+IF(Y22=0,1,0)+IF(AD22=0,1,0)</f>
        <v>3</v>
      </c>
      <c r="G22" s="33">
        <f>J22+O22+T22+Y22+AD22</f>
        <v>13</v>
      </c>
      <c r="H22" s="36">
        <f>M22+R22+W22+AB22+AG22</f>
        <v>471.75</v>
      </c>
      <c r="I22" s="23">
        <v>117.18</v>
      </c>
      <c r="J22" s="24">
        <v>7</v>
      </c>
      <c r="K22" s="25">
        <v>0</v>
      </c>
      <c r="L22" s="25">
        <v>0</v>
      </c>
      <c r="M22" s="69">
        <f>IF((OR(I22="",I22="DNF",I22="DQ",I22="DNC")),"",(I22+(5*J22)+(K22*10)-(L22*10)))</f>
        <v>152.18</v>
      </c>
      <c r="N22" s="23">
        <v>70.62</v>
      </c>
      <c r="O22" s="24">
        <v>6</v>
      </c>
      <c r="P22" s="25">
        <v>0</v>
      </c>
      <c r="Q22" s="25">
        <v>0</v>
      </c>
      <c r="R22" s="69">
        <f>IF((OR(N22="",N22="DNF",N22="DQ",N22="DNC")),"",(N22+(5*O22)+(P22*10)-(Q22*10)))</f>
        <v>100.62</v>
      </c>
      <c r="S22" s="23">
        <v>60.47</v>
      </c>
      <c r="T22" s="90">
        <v>0</v>
      </c>
      <c r="U22" s="25">
        <v>0</v>
      </c>
      <c r="V22" s="25">
        <v>0</v>
      </c>
      <c r="W22" s="69">
        <f>IF((OR(S22="",S22="DNF",S22="DQ",S22="DNC")),"",(S22+(5*T22)+(U22*10)-(V22*10)))</f>
        <v>60.47</v>
      </c>
      <c r="X22" s="23">
        <v>62.33</v>
      </c>
      <c r="Y22" s="24">
        <v>0</v>
      </c>
      <c r="Z22" s="25">
        <v>0</v>
      </c>
      <c r="AA22" s="25">
        <v>0</v>
      </c>
      <c r="AB22" s="69">
        <f>IF((OR(X22="",X22="DNF",X22="DQ",X22="DNC")),"",(X22+(5*Y22)+(Z22*10)-(AA22*10)))</f>
        <v>62.33</v>
      </c>
      <c r="AC22" s="23">
        <v>96.15</v>
      </c>
      <c r="AD22" s="24">
        <v>0</v>
      </c>
      <c r="AE22" s="25">
        <v>0</v>
      </c>
      <c r="AF22" s="25">
        <v>0</v>
      </c>
      <c r="AG22" s="69">
        <f>IF((OR(AC22="",AC22="DNF",AC22="DQ",AC22="DNC")),"",(AC22+(5*AD22)+(AE22*10)-(AF22*10)))</f>
        <v>96.15</v>
      </c>
      <c r="AH22" s="38" t="s">
        <v>49</v>
      </c>
    </row>
    <row r="23" spans="1:34" s="1" customFormat="1" ht="12.75">
      <c r="A23" s="12" t="s">
        <v>69</v>
      </c>
      <c r="B23" s="10"/>
      <c r="C23" s="9"/>
      <c r="D23" s="11"/>
      <c r="E23" s="31">
        <f>RANK(H23,H$3:H$39,1)</f>
        <v>22</v>
      </c>
      <c r="F23" s="32">
        <f>IF(J23=0,1,0)+IF(O23=0,1,0)+IF(T23=0,1,0)+IF(Y23=0,1,0)+IF(AD23=0,1,0)</f>
        <v>4</v>
      </c>
      <c r="G23" s="33">
        <f>J23+O23+T23+Y23+AD23</f>
        <v>8</v>
      </c>
      <c r="H23" s="36">
        <f>M23+R23+W23+AB23+AG23</f>
        <v>403.5</v>
      </c>
      <c r="I23" s="23">
        <v>76.57</v>
      </c>
      <c r="J23" s="24">
        <v>0</v>
      </c>
      <c r="K23" s="25">
        <v>0</v>
      </c>
      <c r="L23" s="25">
        <v>0</v>
      </c>
      <c r="M23" s="69">
        <f>IF((OR(I23="",I23="DNF",I23="DQ",I23="DNC")),"",(I23+(5*J23)+(K23*10)-(L23*10)))</f>
        <v>76.57</v>
      </c>
      <c r="N23" s="23">
        <v>73.24</v>
      </c>
      <c r="O23" s="24">
        <v>8</v>
      </c>
      <c r="P23" s="25">
        <v>0</v>
      </c>
      <c r="Q23" s="25">
        <v>0</v>
      </c>
      <c r="R23" s="69">
        <f>IF((OR(N23="",N23="DNF",N23="DQ",N23="DNC")),"",(N23+(5*O23)+(P23*10)-(Q23*10)))</f>
        <v>113.24</v>
      </c>
      <c r="S23" s="23">
        <v>52.8</v>
      </c>
      <c r="T23" s="90">
        <v>0</v>
      </c>
      <c r="U23" s="25">
        <v>1</v>
      </c>
      <c r="V23" s="25">
        <v>0</v>
      </c>
      <c r="W23" s="69">
        <f>IF((OR(S23="",S23="DNF",S23="DQ",S23="DNC")),"",(S23+(5*T23)+(U23*10)-(V23*10)))</f>
        <v>62.8</v>
      </c>
      <c r="X23" s="23">
        <v>65.31</v>
      </c>
      <c r="Y23" s="24">
        <v>0</v>
      </c>
      <c r="Z23" s="25">
        <v>1</v>
      </c>
      <c r="AA23" s="25">
        <v>0</v>
      </c>
      <c r="AB23" s="69">
        <f>IF((OR(X23="",X23="DNF",X23="DQ",X23="DNC")),"",(X23+(5*Y23)+(Z23*10)-(AA23*10)))</f>
        <v>75.31</v>
      </c>
      <c r="AC23" s="23">
        <v>75.58</v>
      </c>
      <c r="AD23" s="24">
        <v>0</v>
      </c>
      <c r="AE23" s="25">
        <v>0</v>
      </c>
      <c r="AF23" s="25">
        <v>0</v>
      </c>
      <c r="AG23" s="69">
        <f>IF((OR(AC23="",AC23="DNF",AC23="DQ",AC23="DNC")),"",(AC23+(5*AD23)+(AE23*10)-(AF23*10)))</f>
        <v>75.58</v>
      </c>
      <c r="AH23" s="38" t="s">
        <v>70</v>
      </c>
    </row>
    <row r="24" spans="1:34" s="1" customFormat="1" ht="12.75">
      <c r="A24" s="12" t="s">
        <v>33</v>
      </c>
      <c r="B24" s="10"/>
      <c r="C24" s="9"/>
      <c r="D24" s="11"/>
      <c r="E24" s="31">
        <f>RANK(H24,H$3:H$39,1)</f>
        <v>14</v>
      </c>
      <c r="F24" s="32">
        <f>IF(J24=0,1,0)+IF(O24=0,1,0)+IF(T24=0,1,0)+IF(Y24=0,1,0)+IF(AD24=0,1,0)</f>
        <v>0</v>
      </c>
      <c r="G24" s="33">
        <f>J24+O24+T24+Y24+AD24</f>
        <v>20</v>
      </c>
      <c r="H24" s="36">
        <f>M24+R24+W24+AB24+AG24</f>
        <v>313.65</v>
      </c>
      <c r="I24" s="23">
        <v>66.34</v>
      </c>
      <c r="J24" s="24">
        <v>6</v>
      </c>
      <c r="K24" s="25">
        <v>0</v>
      </c>
      <c r="L24" s="25">
        <v>0</v>
      </c>
      <c r="M24" s="69">
        <f>IF((OR(I24="",I24="DNF",I24="DQ",I24="DNC")),"",(I24+(5*J24)+(K24*10)-(L24*10)))</f>
        <v>96.34</v>
      </c>
      <c r="N24" s="23">
        <v>39</v>
      </c>
      <c r="O24" s="24">
        <v>4</v>
      </c>
      <c r="P24" s="25">
        <v>0</v>
      </c>
      <c r="Q24" s="25">
        <v>0</v>
      </c>
      <c r="R24" s="69">
        <f>IF((OR(N24="",N24="DNF",N24="DQ",N24="DNC")),"",(N24+(5*O24)+(P24*10)-(Q24*10)))</f>
        <v>59</v>
      </c>
      <c r="S24" s="23">
        <v>25.92</v>
      </c>
      <c r="T24" s="24">
        <v>3</v>
      </c>
      <c r="U24" s="25">
        <v>0</v>
      </c>
      <c r="V24" s="25">
        <v>0</v>
      </c>
      <c r="W24" s="69">
        <f>IF((OR(S24="",S24="DNF",S24="DQ",S24="DNC")),"",(S24+(5*T24)+(U24*10)-(V24*10)))</f>
        <v>40.92</v>
      </c>
      <c r="X24" s="23">
        <v>36.98</v>
      </c>
      <c r="Y24" s="24">
        <v>4</v>
      </c>
      <c r="Z24" s="25">
        <v>0</v>
      </c>
      <c r="AA24" s="25">
        <v>0</v>
      </c>
      <c r="AB24" s="69">
        <f>IF((OR(X24="",X24="DNF",X24="DQ",X24="DNC")),"",(X24+(5*Y24)+(Z24*10)-(AA24*10)))</f>
        <v>56.98</v>
      </c>
      <c r="AC24" s="23">
        <v>45.41</v>
      </c>
      <c r="AD24" s="90">
        <v>3</v>
      </c>
      <c r="AE24" s="25">
        <v>0</v>
      </c>
      <c r="AF24" s="25">
        <v>0</v>
      </c>
      <c r="AG24" s="69">
        <f>IF((OR(AC24="",AC24="DNF",AC24="DQ",AC24="DNC")),"",(AC24+(5*AD24)+(AE24*10)-(AF24*10)))</f>
        <v>60.41</v>
      </c>
      <c r="AH24" s="38" t="s">
        <v>34</v>
      </c>
    </row>
    <row r="25" spans="1:34" s="1" customFormat="1" ht="12.75">
      <c r="A25" s="12" t="s">
        <v>59</v>
      </c>
      <c r="B25" s="10"/>
      <c r="C25" s="9"/>
      <c r="D25" s="11"/>
      <c r="E25" s="31">
        <f>RANK(H25,H$3:H$39,1)</f>
        <v>21</v>
      </c>
      <c r="F25" s="32">
        <f>IF(J25=0,1,0)+IF(O25=0,1,0)+IF(T25=0,1,0)+IF(Y25=0,1,0)+IF(AD25=0,1,0)</f>
        <v>1</v>
      </c>
      <c r="G25" s="33">
        <f>J25+O25+T25+Y25+AD25</f>
        <v>14</v>
      </c>
      <c r="H25" s="36">
        <f>M25+R25+W25+AB25+AG25</f>
        <v>390.59000000000003</v>
      </c>
      <c r="I25" s="23">
        <v>68.52</v>
      </c>
      <c r="J25" s="24">
        <v>6</v>
      </c>
      <c r="K25" s="25">
        <v>0</v>
      </c>
      <c r="L25" s="25">
        <v>0</v>
      </c>
      <c r="M25" s="69">
        <f>IF((OR(I25="",I25="DNF",I25="DQ",I25="DNC")),"",(I25+(5*J25)+(K25*10)-(L25*10)))</f>
        <v>98.52</v>
      </c>
      <c r="N25" s="23">
        <v>52.34</v>
      </c>
      <c r="O25" s="24">
        <v>4</v>
      </c>
      <c r="P25" s="25">
        <v>0</v>
      </c>
      <c r="Q25" s="25">
        <v>0</v>
      </c>
      <c r="R25" s="69">
        <f>IF((OR(N25="",N25="DNF",N25="DQ",N25="DNC")),"",(N25+(5*O25)+(P25*10)-(Q25*10)))</f>
        <v>72.34</v>
      </c>
      <c r="S25" s="23">
        <v>59.85</v>
      </c>
      <c r="T25" s="24">
        <v>3</v>
      </c>
      <c r="U25" s="25">
        <v>0</v>
      </c>
      <c r="V25" s="25">
        <v>0</v>
      </c>
      <c r="W25" s="69">
        <f>IF((OR(S25="",S25="DNF",S25="DQ",S25="DNC")),"",(S25+(5*T25)+(U25*10)-(V25*10)))</f>
        <v>74.85</v>
      </c>
      <c r="X25" s="23">
        <v>61.08</v>
      </c>
      <c r="Y25" s="90">
        <v>0</v>
      </c>
      <c r="Z25" s="25">
        <v>0</v>
      </c>
      <c r="AA25" s="25">
        <v>0</v>
      </c>
      <c r="AB25" s="69">
        <f>IF((OR(X25="",X25="DNF",X25="DQ",X25="DNC")),"",(X25+(5*Y25)+(Z25*10)-(AA25*10)))</f>
        <v>61.08</v>
      </c>
      <c r="AC25" s="23">
        <v>78.8</v>
      </c>
      <c r="AD25" s="24">
        <v>1</v>
      </c>
      <c r="AE25" s="25">
        <v>0</v>
      </c>
      <c r="AF25" s="25">
        <v>0</v>
      </c>
      <c r="AG25" s="69">
        <f>IF((OR(AC25="",AC25="DNF",AC25="DQ",AC25="DNC")),"",(AC25+(5*AD25)+(AE25*10)-(AF25*10)))</f>
        <v>83.8</v>
      </c>
      <c r="AH25" s="38" t="s">
        <v>34</v>
      </c>
    </row>
    <row r="26" spans="1:34" s="1" customFormat="1" ht="12.75">
      <c r="A26" s="12" t="s">
        <v>51</v>
      </c>
      <c r="B26" s="10"/>
      <c r="C26" s="9"/>
      <c r="D26" s="11"/>
      <c r="E26" s="31">
        <f>RANK(H26,H$3:H$39,1)</f>
        <v>25</v>
      </c>
      <c r="F26" s="32">
        <f>IF(J26=0,1,0)+IF(O26=0,1,0)+IF(T26=0,1,0)+IF(Y26=0,1,0)+IF(AD26=0,1,0)</f>
        <v>0</v>
      </c>
      <c r="G26" s="33">
        <f>J26+O26+T26+Y26+AD26</f>
        <v>31</v>
      </c>
      <c r="H26" s="36">
        <f>M26+R26+W26+AB26+AG26</f>
        <v>412.46000000000004</v>
      </c>
      <c r="I26" s="23">
        <v>69.4</v>
      </c>
      <c r="J26" s="24">
        <v>8</v>
      </c>
      <c r="K26" s="25">
        <v>0</v>
      </c>
      <c r="L26" s="25">
        <v>0</v>
      </c>
      <c r="M26" s="69">
        <f>IF((OR(I26="",I26="DNF",I26="DQ",I26="DNC")),"",(I26+(5*J26)+(K26*10)-(L26*10)))</f>
        <v>109.4</v>
      </c>
      <c r="N26" s="23">
        <v>42.93</v>
      </c>
      <c r="O26" s="24">
        <v>4</v>
      </c>
      <c r="P26" s="25">
        <v>0</v>
      </c>
      <c r="Q26" s="25">
        <v>0</v>
      </c>
      <c r="R26" s="69">
        <f>IF((OR(N26="",N26="DNF",N26="DQ",N26="DNC")),"",(N26+(5*O26)+(P26*10)-(Q26*10)))</f>
        <v>62.93</v>
      </c>
      <c r="S26" s="23">
        <v>26.47</v>
      </c>
      <c r="T26" s="24">
        <v>8</v>
      </c>
      <c r="U26" s="25">
        <v>0</v>
      </c>
      <c r="V26" s="25">
        <v>0</v>
      </c>
      <c r="W26" s="69">
        <f>IF((OR(S26="",S26="DNF",S26="DQ",S26="DNC")),"",(S26+(5*T26)+(U26*10)-(V26*10)))</f>
        <v>66.47</v>
      </c>
      <c r="X26" s="23">
        <v>51.17</v>
      </c>
      <c r="Y26" s="24">
        <v>6</v>
      </c>
      <c r="Z26" s="25">
        <v>0</v>
      </c>
      <c r="AA26" s="25">
        <v>0</v>
      </c>
      <c r="AB26" s="69">
        <f>IF((OR(X26="",X26="DNF",X26="DQ",X26="DNC")),"",(X26+(5*Y26)+(Z26*10)-(AA26*10)))</f>
        <v>81.17</v>
      </c>
      <c r="AC26" s="23">
        <v>67.49</v>
      </c>
      <c r="AD26" s="24">
        <v>5</v>
      </c>
      <c r="AE26" s="25">
        <v>0</v>
      </c>
      <c r="AF26" s="25">
        <v>0</v>
      </c>
      <c r="AG26" s="69">
        <f>IF((OR(AC26="",AC26="DNF",AC26="DQ",AC26="DNC")),"",(AC26+(5*AD26)+(AE26*10)-(AF26*10)))</f>
        <v>92.49</v>
      </c>
      <c r="AH26" s="38" t="s">
        <v>34</v>
      </c>
    </row>
    <row r="27" spans="1:34" s="1" customFormat="1" ht="12.75">
      <c r="A27" s="12" t="s">
        <v>47</v>
      </c>
      <c r="B27" s="10"/>
      <c r="C27" s="9"/>
      <c r="D27" s="11"/>
      <c r="E27" s="31">
        <f>RANK(H27,H$3:H$39,1)</f>
        <v>30</v>
      </c>
      <c r="F27" s="32">
        <f>IF(J27=0,1,0)+IF(O27=0,1,0)+IF(T27=0,1,0)+IF(Y27=0,1,0)+IF(AD27=0,1,0)</f>
        <v>2</v>
      </c>
      <c r="G27" s="33">
        <f>J27+O27+T27+Y27+AD27</f>
        <v>14</v>
      </c>
      <c r="H27" s="36">
        <f>M27+R27+W27+AB27+AG27</f>
        <v>509.4100000000001</v>
      </c>
      <c r="I27" s="23">
        <v>107.05</v>
      </c>
      <c r="J27" s="24">
        <v>5</v>
      </c>
      <c r="K27" s="25">
        <v>0</v>
      </c>
      <c r="L27" s="25">
        <v>0</v>
      </c>
      <c r="M27" s="69">
        <f>IF((OR(I27="",I27="DNF",I27="DQ",I27="DNC")),"",(I27+(5*J27)+(K27*10)-(L27*10)))</f>
        <v>132.05</v>
      </c>
      <c r="N27" s="23">
        <v>89.11</v>
      </c>
      <c r="O27" s="24">
        <v>4</v>
      </c>
      <c r="P27" s="25">
        <v>0</v>
      </c>
      <c r="Q27" s="25">
        <v>0</v>
      </c>
      <c r="R27" s="69">
        <f>IF((OR(N27="",N27="DNF",N27="DQ",N27="DNC")),"",(N27+(5*O27)+(P27*10)-(Q27*10)))</f>
        <v>109.11</v>
      </c>
      <c r="S27" s="23">
        <v>67.28</v>
      </c>
      <c r="T27" s="24">
        <v>5</v>
      </c>
      <c r="U27" s="25">
        <v>0</v>
      </c>
      <c r="V27" s="25">
        <v>0</v>
      </c>
      <c r="W27" s="69">
        <f>IF((OR(S27="",S27="DNF",S27="DQ",S27="DNC")),"",(S27+(5*T27)+(U27*10)-(V27*10)))</f>
        <v>92.28</v>
      </c>
      <c r="X27" s="23">
        <v>80.04</v>
      </c>
      <c r="Y27" s="24">
        <v>0</v>
      </c>
      <c r="Z27" s="25">
        <v>0</v>
      </c>
      <c r="AA27" s="25">
        <v>0</v>
      </c>
      <c r="AB27" s="69">
        <f>IF((OR(X27="",X27="DNF",X27="DQ",X27="DNC")),"",(X27+(5*Y27)+(Z27*10)-(AA27*10)))</f>
        <v>80.04</v>
      </c>
      <c r="AC27" s="23">
        <v>95.93</v>
      </c>
      <c r="AD27" s="24">
        <v>0</v>
      </c>
      <c r="AE27" s="25">
        <v>0</v>
      </c>
      <c r="AF27" s="25">
        <v>0</v>
      </c>
      <c r="AG27" s="69">
        <f>IF((OR(AC27="",AC27="DNF",AC27="DQ",AC27="DNC")),"",(AC27+(5*AD27)+(AE27*10)-(AF27*10)))</f>
        <v>95.93</v>
      </c>
      <c r="AH27" s="38" t="s">
        <v>34</v>
      </c>
    </row>
    <row r="28" spans="1:34" s="1" customFormat="1" ht="12.75">
      <c r="A28" s="12" t="s">
        <v>64</v>
      </c>
      <c r="B28" s="10"/>
      <c r="C28" s="9"/>
      <c r="D28" s="11"/>
      <c r="E28" s="31">
        <f>RANK(H28,H$3:H$39,1)</f>
        <v>34</v>
      </c>
      <c r="F28" s="32">
        <f>IF(J28=0,1,0)+IF(O28=0,1,0)+IF(T28=0,1,0)+IF(Y28=0,1,0)+IF(AD28=0,1,0)</f>
        <v>0</v>
      </c>
      <c r="G28" s="33">
        <f>J28+O28+T28+Y28+AD28</f>
        <v>36</v>
      </c>
      <c r="H28" s="36">
        <f>M28+R28+W28+AB28+AG28</f>
        <v>624.8199999999999</v>
      </c>
      <c r="I28" s="23">
        <v>94.14</v>
      </c>
      <c r="J28" s="24">
        <v>8</v>
      </c>
      <c r="K28" s="25">
        <v>0</v>
      </c>
      <c r="L28" s="25">
        <v>0</v>
      </c>
      <c r="M28" s="69">
        <f>IF((OR(I28="",I28="DNF",I28="DQ",I28="DNC")),"",(I28+(5*J28)+(K28*10)-(L28*10)))</f>
        <v>134.14</v>
      </c>
      <c r="N28" s="23">
        <v>92.25</v>
      </c>
      <c r="O28" s="24">
        <v>8</v>
      </c>
      <c r="P28" s="25">
        <v>0</v>
      </c>
      <c r="Q28" s="25">
        <v>0</v>
      </c>
      <c r="R28" s="69">
        <f>IF((OR(N28="",N28="DNF",N28="DQ",N28="DNC")),"",(N28+(5*O28)+(P28*10)-(Q28*10)))</f>
        <v>132.25</v>
      </c>
      <c r="S28" s="23">
        <v>68.17</v>
      </c>
      <c r="T28" s="24">
        <v>8</v>
      </c>
      <c r="U28" s="25">
        <v>0</v>
      </c>
      <c r="V28" s="25">
        <v>0</v>
      </c>
      <c r="W28" s="69">
        <f>IF((OR(S28="",S28="DNF",S28="DQ",S28="DNC")),"",(S28+(5*T28)+(U28*10)-(V28*10)))</f>
        <v>108.17</v>
      </c>
      <c r="X28" s="23">
        <v>82.96</v>
      </c>
      <c r="Y28" s="24">
        <v>8</v>
      </c>
      <c r="Z28" s="25">
        <v>0</v>
      </c>
      <c r="AA28" s="25">
        <v>0</v>
      </c>
      <c r="AB28" s="69">
        <f>IF((OR(X28="",X28="DNF",X28="DQ",X28="DNC")),"",(X28+(5*Y28)+(Z28*10)-(AA28*10)))</f>
        <v>122.96</v>
      </c>
      <c r="AC28" s="23">
        <v>107.3</v>
      </c>
      <c r="AD28" s="24">
        <v>4</v>
      </c>
      <c r="AE28" s="25">
        <v>0</v>
      </c>
      <c r="AF28" s="25">
        <v>0</v>
      </c>
      <c r="AG28" s="69">
        <f>IF((OR(AC28="",AC28="DNF",AC28="DQ",AC28="DNC")),"",(AC28+(5*AD28)+(AE28*10)-(AF28*10)))</f>
        <v>127.3</v>
      </c>
      <c r="AH28" s="38" t="s">
        <v>34</v>
      </c>
    </row>
    <row r="29" spans="1:34" s="1" customFormat="1" ht="12.75">
      <c r="A29" s="12" t="s">
        <v>40</v>
      </c>
      <c r="B29" s="10"/>
      <c r="C29" s="9"/>
      <c r="D29" s="11"/>
      <c r="E29" s="31">
        <f>RANK(H29,H$3:H$39,1)</f>
        <v>1</v>
      </c>
      <c r="F29" s="32">
        <f>IF(J29=0,1,0)+IF(O29=0,1,0)+IF(T29=0,1,0)+IF(Y29=0,1,0)+IF(AD29=0,1,0)</f>
        <v>2</v>
      </c>
      <c r="G29" s="33">
        <f>J29+O29+T29+Y29+AD29</f>
        <v>5</v>
      </c>
      <c r="H29" s="36">
        <f>M29+R29+W29+AB29+AG29</f>
        <v>209.06</v>
      </c>
      <c r="I29" s="23">
        <v>43.81</v>
      </c>
      <c r="J29" s="24">
        <v>0</v>
      </c>
      <c r="K29" s="25">
        <v>0</v>
      </c>
      <c r="L29" s="25">
        <v>0</v>
      </c>
      <c r="M29" s="69">
        <f>IF((OR(I29="",I29="DNF",I29="DQ",I29="DNC")),"",(I29+(5*J29)+(K29*10)-(L29*10)))</f>
        <v>43.81</v>
      </c>
      <c r="N29" s="23">
        <v>32.87</v>
      </c>
      <c r="O29" s="24">
        <v>1</v>
      </c>
      <c r="P29" s="25">
        <v>0</v>
      </c>
      <c r="Q29" s="25">
        <v>0</v>
      </c>
      <c r="R29" s="69">
        <f>IF((OR(N29="",N29="DNF",N29="DQ",N29="DNC")),"",(N29+(5*O29)+(P29*10)-(Q29*10)))</f>
        <v>37.87</v>
      </c>
      <c r="S29" s="23">
        <v>36.39</v>
      </c>
      <c r="T29" s="24">
        <v>1</v>
      </c>
      <c r="U29" s="25">
        <v>0</v>
      </c>
      <c r="V29" s="25">
        <v>0</v>
      </c>
      <c r="W29" s="69">
        <f>IF((OR(S29="",S29="DNF",S29="DQ",S29="DNC")),"",(S29+(5*T29)+(U29*10)-(V29*10)))</f>
        <v>41.39</v>
      </c>
      <c r="X29" s="23">
        <v>31.21</v>
      </c>
      <c r="Y29" s="24">
        <v>0</v>
      </c>
      <c r="Z29" s="25">
        <v>0</v>
      </c>
      <c r="AA29" s="25">
        <v>0</v>
      </c>
      <c r="AB29" s="69">
        <f>IF((OR(X29="",X29="DNF",X29="DQ",X29="DNC")),"",(X29+(5*Y29)+(Z29*10)-(AA29*10)))</f>
        <v>31.21</v>
      </c>
      <c r="AC29" s="23">
        <v>39.78</v>
      </c>
      <c r="AD29" s="24">
        <v>3</v>
      </c>
      <c r="AE29" s="25">
        <v>0</v>
      </c>
      <c r="AF29" s="25">
        <v>0</v>
      </c>
      <c r="AG29" s="69">
        <f>IF((OR(AC29="",AC29="DNF",AC29="DQ",AC29="DNC")),"",(AC29+(5*AD29)+(AE29*10)-(AF29*10)))</f>
        <v>54.78</v>
      </c>
      <c r="AH29" s="38" t="s">
        <v>30</v>
      </c>
    </row>
    <row r="30" spans="1:34" s="1" customFormat="1" ht="12.75">
      <c r="A30" s="12" t="s">
        <v>55</v>
      </c>
      <c r="B30" s="10"/>
      <c r="C30" s="9"/>
      <c r="D30" s="11"/>
      <c r="E30" s="31">
        <f>RANK(H30,H$3:H$39,1)</f>
        <v>2</v>
      </c>
      <c r="F30" s="32">
        <f>IF(J30=0,1,0)+IF(O30=0,1,0)+IF(T30=0,1,0)+IF(Y30=0,1,0)+IF(AD30=0,1,0)</f>
        <v>4</v>
      </c>
      <c r="G30" s="33">
        <f>J30+O30+T30+Y30+AD30</f>
        <v>1</v>
      </c>
      <c r="H30" s="36">
        <f>M30+R30+W30+AB30+AG30</f>
        <v>218.52</v>
      </c>
      <c r="I30" s="23">
        <v>44.97</v>
      </c>
      <c r="J30" s="24">
        <v>0</v>
      </c>
      <c r="K30" s="25">
        <v>0</v>
      </c>
      <c r="L30" s="25">
        <v>0</v>
      </c>
      <c r="M30" s="69">
        <f>IF((OR(I30="",I30="DNF",I30="DQ",I30="DNC")),"",(I30+(5*J30)+(K30*10)-(L30*10)))</f>
        <v>44.97</v>
      </c>
      <c r="N30" s="23">
        <v>38.18</v>
      </c>
      <c r="O30" s="90">
        <v>0</v>
      </c>
      <c r="P30" s="25">
        <v>0</v>
      </c>
      <c r="Q30" s="25">
        <v>0</v>
      </c>
      <c r="R30" s="69">
        <f>IF((OR(N30="",N30="DNF",N30="DQ",N30="DNC")),"",(N30+(5*O30)+(P30*10)-(Q30*10)))</f>
        <v>38.18</v>
      </c>
      <c r="S30" s="23">
        <v>36.22</v>
      </c>
      <c r="T30" s="24">
        <v>1</v>
      </c>
      <c r="U30" s="25">
        <v>0</v>
      </c>
      <c r="V30" s="25">
        <v>0</v>
      </c>
      <c r="W30" s="69">
        <f>IF((OR(S30="",S30="DNF",S30="DQ",S30="DNC")),"",(S30+(5*T30)+(U30*10)-(V30*10)))</f>
        <v>41.22</v>
      </c>
      <c r="X30" s="23">
        <v>37.93</v>
      </c>
      <c r="Y30" s="24">
        <v>0</v>
      </c>
      <c r="Z30" s="25">
        <v>0</v>
      </c>
      <c r="AA30" s="25">
        <v>0</v>
      </c>
      <c r="AB30" s="69">
        <f>IF((OR(X30="",X30="DNF",X30="DQ",X30="DNC")),"",(X30+(5*Y30)+(Z30*10)-(AA30*10)))</f>
        <v>37.93</v>
      </c>
      <c r="AC30" s="23">
        <v>56.22</v>
      </c>
      <c r="AD30" s="24">
        <v>0</v>
      </c>
      <c r="AE30" s="25">
        <v>0</v>
      </c>
      <c r="AF30" s="25">
        <v>0</v>
      </c>
      <c r="AG30" s="69">
        <f>IF((OR(AC30="",AC30="DNF",AC30="DQ",AC30="DNC")),"",(AC30+(5*AD30)+(AE30*10)-(AF30*10)))</f>
        <v>56.22</v>
      </c>
      <c r="AH30" s="38" t="s">
        <v>30</v>
      </c>
    </row>
    <row r="31" spans="1:34" s="1" customFormat="1" ht="12.75">
      <c r="A31" s="12" t="s">
        <v>76</v>
      </c>
      <c r="B31" s="10"/>
      <c r="C31" s="9"/>
      <c r="D31" s="11"/>
      <c r="E31" s="31">
        <f>RANK(H31,H$3:H$39,1)</f>
        <v>11</v>
      </c>
      <c r="F31" s="32">
        <f>IF(J31=0,1,0)+IF(O31=0,1,0)+IF(T31=0,1,0)+IF(Y31=0,1,0)+IF(AD31=0,1,0)</f>
        <v>1</v>
      </c>
      <c r="G31" s="33">
        <f>J31+O31+T31+Y31+AD31</f>
        <v>10</v>
      </c>
      <c r="H31" s="36">
        <f>M31+R31+W31+AB31+AG31</f>
        <v>301.32</v>
      </c>
      <c r="I31" s="23">
        <v>54.83</v>
      </c>
      <c r="J31" s="24">
        <v>1</v>
      </c>
      <c r="K31" s="25">
        <v>0</v>
      </c>
      <c r="L31" s="25">
        <v>0</v>
      </c>
      <c r="M31" s="69">
        <f>IF((OR(I31="",I31="DNF",I31="DQ",I31="DNC")),"",(I31+(5*J31)+(K31*10)-(L31*10)))</f>
        <v>59.83</v>
      </c>
      <c r="N31" s="23">
        <v>50.18</v>
      </c>
      <c r="O31" s="24">
        <v>5</v>
      </c>
      <c r="P31" s="25">
        <v>0</v>
      </c>
      <c r="Q31" s="25">
        <v>0</v>
      </c>
      <c r="R31" s="69">
        <f>IF((OR(N31="",N31="DNF",N31="DQ",N31="DNC")),"",(N31+(5*O31)+(P31*10)-(Q31*10)))</f>
        <v>75.18</v>
      </c>
      <c r="S31" s="23">
        <v>43.29</v>
      </c>
      <c r="T31" s="24">
        <v>2</v>
      </c>
      <c r="U31" s="25">
        <v>0</v>
      </c>
      <c r="V31" s="25">
        <v>0</v>
      </c>
      <c r="W31" s="69">
        <f>IF((OR(S31="",S31="DNF",S31="DQ",S31="DNC")),"",(S31+(5*T31)+(U31*10)-(V31*10)))</f>
        <v>53.29</v>
      </c>
      <c r="X31" s="23">
        <v>36.82</v>
      </c>
      <c r="Y31" s="24">
        <v>0</v>
      </c>
      <c r="Z31" s="25">
        <v>0</v>
      </c>
      <c r="AA31" s="25">
        <v>0</v>
      </c>
      <c r="AB31" s="69">
        <f>IF((OR(X31="",X31="DNF",X31="DQ",X31="DNC")),"",(X31+(5*Y31)+(Z31*10)-(AA31*10)))</f>
        <v>36.82</v>
      </c>
      <c r="AC31" s="23">
        <v>66.2</v>
      </c>
      <c r="AD31" s="90">
        <v>2</v>
      </c>
      <c r="AE31" s="25">
        <v>0</v>
      </c>
      <c r="AF31" s="25">
        <v>0</v>
      </c>
      <c r="AG31" s="69">
        <f>IF((OR(AC31="",AC31="DNF",AC31="DQ",AC31="DNC")),"",(AC31+(5*AD31)+(AE31*10)-(AF31*10)))</f>
        <v>76.2</v>
      </c>
      <c r="AH31" s="38" t="s">
        <v>30</v>
      </c>
    </row>
    <row r="32" spans="1:34" s="1" customFormat="1" ht="12.75">
      <c r="A32" s="12" t="s">
        <v>39</v>
      </c>
      <c r="B32" s="10"/>
      <c r="C32" s="9"/>
      <c r="D32" s="11"/>
      <c r="E32" s="31">
        <f>RANK(H32,H$3:H$39,1)</f>
        <v>12</v>
      </c>
      <c r="F32" s="32">
        <f>IF(J32=0,1,0)+IF(O32=0,1,0)+IF(T32=0,1,0)+IF(Y32=0,1,0)+IF(AD32=0,1,0)</f>
        <v>3</v>
      </c>
      <c r="G32" s="33">
        <f>J32+O32+T32+Y32+AD32</f>
        <v>9</v>
      </c>
      <c r="H32" s="36">
        <f>M32+R32+W32+AB32+AG32</f>
        <v>305.43</v>
      </c>
      <c r="I32" s="23">
        <v>68.26</v>
      </c>
      <c r="J32" s="90">
        <v>0</v>
      </c>
      <c r="K32" s="25">
        <v>0</v>
      </c>
      <c r="L32" s="25">
        <v>0</v>
      </c>
      <c r="M32" s="69">
        <f>IF((OR(I32="",I32="DNF",I32="DQ",I32="DNC")),"",(I32+(5*J32)+(K32*10)-(L32*10)))</f>
        <v>68.26</v>
      </c>
      <c r="N32" s="23">
        <v>48.44</v>
      </c>
      <c r="O32" s="24">
        <v>7</v>
      </c>
      <c r="P32" s="25">
        <v>0</v>
      </c>
      <c r="Q32" s="25">
        <v>0</v>
      </c>
      <c r="R32" s="69">
        <f>IF((OR(N32="",N32="DNF",N32="DQ",N32="DNC")),"",(N32+(5*O32)+(P32*10)-(Q32*10)))</f>
        <v>83.44</v>
      </c>
      <c r="S32" s="23">
        <v>44.32</v>
      </c>
      <c r="T32" s="24">
        <v>0</v>
      </c>
      <c r="U32" s="25">
        <v>0</v>
      </c>
      <c r="V32" s="25">
        <v>0</v>
      </c>
      <c r="W32" s="69">
        <f>IF((OR(S32="",S32="DNF",S32="DQ",S32="DNC")),"",(S32+(5*T32)+(U32*10)-(V32*10)))</f>
        <v>44.32</v>
      </c>
      <c r="X32" s="23">
        <v>46.78</v>
      </c>
      <c r="Y32" s="24">
        <v>0</v>
      </c>
      <c r="Z32" s="25">
        <v>0</v>
      </c>
      <c r="AA32" s="25">
        <v>0</v>
      </c>
      <c r="AB32" s="69">
        <f>IF((OR(X32="",X32="DNF",X32="DQ",X32="DNC")),"",(X32+(5*Y32)+(Z32*10)-(AA32*10)))</f>
        <v>46.78</v>
      </c>
      <c r="AC32" s="23">
        <v>52.63</v>
      </c>
      <c r="AD32" s="24">
        <v>2</v>
      </c>
      <c r="AE32" s="25">
        <v>0</v>
      </c>
      <c r="AF32" s="25">
        <v>0</v>
      </c>
      <c r="AG32" s="69">
        <f>IF((OR(AC32="",AC32="DNF",AC32="DQ",AC32="DNC")),"",(AC32+(5*AD32)+(AE32*10)-(AF32*10)))</f>
        <v>62.63</v>
      </c>
      <c r="AH32" s="38" t="s">
        <v>30</v>
      </c>
    </row>
    <row r="33" spans="1:34" s="1" customFormat="1" ht="12.75">
      <c r="A33" s="12" t="s">
        <v>29</v>
      </c>
      <c r="B33" s="10"/>
      <c r="C33" s="9"/>
      <c r="D33" s="11"/>
      <c r="E33" s="31">
        <f>RANK(H33,H$3:H$39,1)</f>
        <v>31</v>
      </c>
      <c r="F33" s="32">
        <f>IF(J33=0,1,0)+IF(O33=0,1,0)+IF(T33=0,1,0)+IF(Y33=0,1,0)+IF(AD33=0,1,0)</f>
        <v>2</v>
      </c>
      <c r="G33" s="33">
        <f>J33+O33+T33+Y33+AD33</f>
        <v>5</v>
      </c>
      <c r="H33" s="36">
        <f>M33+R33+W33+AB33+AG33</f>
        <v>586.14</v>
      </c>
      <c r="I33" s="23">
        <v>135.43</v>
      </c>
      <c r="J33" s="24">
        <v>2</v>
      </c>
      <c r="K33" s="25">
        <v>0</v>
      </c>
      <c r="L33" s="25">
        <v>0</v>
      </c>
      <c r="M33" s="69">
        <f>IF((OR(I33="",I33="DNF",I33="DQ",I33="DNC")),"",(I33+(5*J33)+(K33*10)-(L33*10)))</f>
        <v>145.43</v>
      </c>
      <c r="N33" s="23">
        <v>107.24</v>
      </c>
      <c r="O33" s="24">
        <v>2</v>
      </c>
      <c r="P33" s="25">
        <v>0</v>
      </c>
      <c r="Q33" s="25">
        <v>0</v>
      </c>
      <c r="R33" s="69">
        <f>IF((OR(N33="",N33="DNF",N33="DQ",N33="DNC")),"",(N33+(5*O33)+(P33*10)-(Q33*10)))</f>
        <v>117.24</v>
      </c>
      <c r="S33" s="23">
        <v>85.98</v>
      </c>
      <c r="T33" s="24">
        <v>0</v>
      </c>
      <c r="U33" s="25">
        <v>0</v>
      </c>
      <c r="V33" s="25">
        <v>0</v>
      </c>
      <c r="W33" s="69">
        <f>IF((OR(S33="",S33="DNF",S33="DQ",S33="DNC")),"",(S33+(5*T33)+(U33*10)-(V33*10)))</f>
        <v>85.98</v>
      </c>
      <c r="X33" s="23">
        <v>91.84</v>
      </c>
      <c r="Y33" s="24">
        <v>0</v>
      </c>
      <c r="Z33" s="25">
        <v>0</v>
      </c>
      <c r="AA33" s="25">
        <v>0</v>
      </c>
      <c r="AB33" s="69">
        <f>IF((OR(X33="",X33="DNF",X33="DQ",X33="DNC")),"",(X33+(5*Y33)+(Z33*10)-(AA33*10)))</f>
        <v>91.84</v>
      </c>
      <c r="AC33" s="23">
        <v>140.65</v>
      </c>
      <c r="AD33" s="24">
        <v>1</v>
      </c>
      <c r="AE33" s="25">
        <v>0</v>
      </c>
      <c r="AF33" s="25">
        <v>0</v>
      </c>
      <c r="AG33" s="69">
        <f>IF((OR(AC33="",AC33="DNF",AC33="DQ",AC33="DNC")),"",(AC33+(5*AD33)+(AE33*10)-(AF33*10)))</f>
        <v>145.65</v>
      </c>
      <c r="AH33" s="38" t="s">
        <v>30</v>
      </c>
    </row>
    <row r="34" spans="1:34" s="1" customFormat="1" ht="12.75">
      <c r="A34" s="12" t="s">
        <v>41</v>
      </c>
      <c r="B34" s="10"/>
      <c r="C34" s="9"/>
      <c r="D34" s="11"/>
      <c r="E34" s="31">
        <f>RANK(H34,H$3:H$39,1)</f>
        <v>19</v>
      </c>
      <c r="F34" s="32">
        <f>IF(J34=0,1,0)+IF(O34=0,1,0)+IF(T34=0,1,0)+IF(Y34=0,1,0)+IF(AD34=0,1,0)</f>
        <v>2</v>
      </c>
      <c r="G34" s="33">
        <f>J34+O34+T34+Y34+AD34</f>
        <v>10</v>
      </c>
      <c r="H34" s="36">
        <f>M34+R34+W34+AB34+AG34</f>
        <v>378.54999999999995</v>
      </c>
      <c r="I34" s="23">
        <v>65.79</v>
      </c>
      <c r="J34" s="90">
        <v>0</v>
      </c>
      <c r="K34" s="25">
        <v>0</v>
      </c>
      <c r="L34" s="25">
        <v>0</v>
      </c>
      <c r="M34" s="69">
        <f>IF((OR(I34="",I34="DNF",I34="DQ",I34="DNC")),"",(I34+(5*J34)+(K34*10)-(L34*10)))</f>
        <v>65.79</v>
      </c>
      <c r="N34" s="23">
        <v>60.27</v>
      </c>
      <c r="O34" s="24">
        <v>5</v>
      </c>
      <c r="P34" s="25">
        <v>0</v>
      </c>
      <c r="Q34" s="25">
        <v>0</v>
      </c>
      <c r="R34" s="69">
        <f>IF((OR(N34="",N34="DNF",N34="DQ",N34="DNC")),"",(N34+(5*O34)+(P34*10)-(Q34*10)))</f>
        <v>85.27000000000001</v>
      </c>
      <c r="S34" s="23">
        <v>42.3</v>
      </c>
      <c r="T34" s="24">
        <v>0</v>
      </c>
      <c r="U34" s="25">
        <v>0</v>
      </c>
      <c r="V34" s="25">
        <v>0</v>
      </c>
      <c r="W34" s="69">
        <f>IF((OR(S34="",S34="DNF",S34="DQ",S34="DNC")),"",(S34+(5*T34)+(U34*10)-(V34*10)))</f>
        <v>42.3</v>
      </c>
      <c r="X34" s="23">
        <v>66.66</v>
      </c>
      <c r="Y34" s="24">
        <v>2</v>
      </c>
      <c r="Z34" s="25">
        <v>1</v>
      </c>
      <c r="AA34" s="25">
        <v>0</v>
      </c>
      <c r="AB34" s="69">
        <f>IF((OR(X34="",X34="DNF",X34="DQ",X34="DNC")),"",(X34+(5*Y34)+(Z34*10)-(AA34*10)))</f>
        <v>86.66</v>
      </c>
      <c r="AC34" s="23">
        <v>83.53</v>
      </c>
      <c r="AD34" s="24">
        <v>3</v>
      </c>
      <c r="AE34" s="25">
        <v>0</v>
      </c>
      <c r="AF34" s="25">
        <v>0</v>
      </c>
      <c r="AG34" s="69">
        <f>IF((OR(AC34="",AC34="DNF",AC34="DQ",AC34="DNC")),"",(AC34+(5*AD34)+(AE34*10)-(AF34*10)))</f>
        <v>98.53</v>
      </c>
      <c r="AH34" s="38" t="s">
        <v>42</v>
      </c>
    </row>
    <row r="35" spans="1:34" s="1" customFormat="1" ht="12.75">
      <c r="A35" s="12" t="s">
        <v>73</v>
      </c>
      <c r="B35" s="10"/>
      <c r="C35" s="9"/>
      <c r="D35" s="11"/>
      <c r="E35" s="31">
        <f>RANK(H35,H$3:H$39,1)</f>
        <v>29</v>
      </c>
      <c r="F35" s="32">
        <f>IF(J35=0,1,0)+IF(O35=0,1,0)+IF(T35=0,1,0)+IF(Y35=0,1,0)+IF(AD35=0,1,0)</f>
        <v>1</v>
      </c>
      <c r="G35" s="33">
        <f>J35+O35+T35+Y35+AD35</f>
        <v>27</v>
      </c>
      <c r="H35" s="36">
        <f>M35+R35+W35+AB35+AG35</f>
        <v>500.11</v>
      </c>
      <c r="I35" s="23">
        <v>58.17</v>
      </c>
      <c r="J35" s="24">
        <v>5</v>
      </c>
      <c r="K35" s="25">
        <v>1</v>
      </c>
      <c r="L35" s="25">
        <v>0</v>
      </c>
      <c r="M35" s="69">
        <f>IF((OR(I35="",I35="DNF",I35="DQ",I35="DNC")),"",(I35+(5*J35)+(K35*10)-(L35*10)))</f>
        <v>93.17</v>
      </c>
      <c r="N35" s="23">
        <v>85.39</v>
      </c>
      <c r="O35" s="24">
        <v>8</v>
      </c>
      <c r="P35" s="25">
        <v>0</v>
      </c>
      <c r="Q35" s="25">
        <v>0</v>
      </c>
      <c r="R35" s="69">
        <f>IF((OR(N35="",N35="DNF",N35="DQ",N35="DNC")),"",(N35+(5*O35)+(P35*10)-(Q35*10)))</f>
        <v>125.39</v>
      </c>
      <c r="S35" s="23">
        <v>62.55</v>
      </c>
      <c r="T35" s="24">
        <v>6</v>
      </c>
      <c r="U35" s="25">
        <v>1</v>
      </c>
      <c r="V35" s="25">
        <v>0</v>
      </c>
      <c r="W35" s="69">
        <f>IF((OR(S35="",S35="DNF",S35="DQ",S35="DNC")),"",(S35+(5*T35)+(U35*10)-(V35*10)))</f>
        <v>102.55</v>
      </c>
      <c r="X35" s="23">
        <v>57.28</v>
      </c>
      <c r="Y35" s="90">
        <v>0</v>
      </c>
      <c r="Z35" s="25">
        <v>0</v>
      </c>
      <c r="AA35" s="25">
        <v>0</v>
      </c>
      <c r="AB35" s="69">
        <f>IF((OR(X35="",X35="DNF",X35="DQ",X35="DNC")),"",(X35+(5*Y35)+(Z35*10)-(AA35*10)))</f>
        <v>57.28</v>
      </c>
      <c r="AC35" s="23">
        <v>81.72</v>
      </c>
      <c r="AD35" s="24">
        <v>8</v>
      </c>
      <c r="AE35" s="25">
        <v>0</v>
      </c>
      <c r="AF35" s="25">
        <v>0</v>
      </c>
      <c r="AG35" s="69">
        <f>IF((OR(AC35="",AC35="DNF",AC35="DQ",AC35="DNC")),"",(AC35+(5*AD35)+(AE35*10)-(AF35*10)))</f>
        <v>121.72</v>
      </c>
      <c r="AH35" s="38" t="s">
        <v>42</v>
      </c>
    </row>
    <row r="36" spans="1:34" s="1" customFormat="1" ht="12.75">
      <c r="A36" s="12" t="s">
        <v>44</v>
      </c>
      <c r="B36" s="10"/>
      <c r="C36" s="9"/>
      <c r="D36" s="11"/>
      <c r="E36" s="31">
        <f>RANK(H36,H$3:H$39,1)</f>
        <v>32</v>
      </c>
      <c r="F36" s="32">
        <f>IF(J36=0,1,0)+IF(O36=0,1,0)+IF(T36=0,1,0)+IF(Y36=0,1,0)+IF(AD36=0,1,0)</f>
        <v>4</v>
      </c>
      <c r="G36" s="33">
        <f>J36+O36+T36+Y36+AD36</f>
        <v>8</v>
      </c>
      <c r="H36" s="36">
        <f>M36+R36+W36+AB36+AG36</f>
        <v>601.9300000000001</v>
      </c>
      <c r="I36" s="23">
        <v>109.45</v>
      </c>
      <c r="J36" s="24">
        <v>0</v>
      </c>
      <c r="K36" s="25">
        <v>0</v>
      </c>
      <c r="L36" s="25">
        <v>0</v>
      </c>
      <c r="M36" s="69">
        <f>IF((OR(I36="",I36="DNF",I36="DQ",I36="DNC")),"",(I36+(5*J36)+(K36*10)-(L36*10)))</f>
        <v>109.45</v>
      </c>
      <c r="N36" s="23">
        <v>101.73</v>
      </c>
      <c r="O36" s="24">
        <v>8</v>
      </c>
      <c r="P36" s="25">
        <v>0</v>
      </c>
      <c r="Q36" s="25">
        <v>0</v>
      </c>
      <c r="R36" s="69">
        <f>IF((OR(N36="",N36="DNF",N36="DQ",N36="DNC")),"",(N36+(5*O36)+(P36*10)-(Q36*10)))</f>
        <v>141.73000000000002</v>
      </c>
      <c r="S36" s="23">
        <v>88.8</v>
      </c>
      <c r="T36" s="24">
        <v>0</v>
      </c>
      <c r="U36" s="25">
        <v>0</v>
      </c>
      <c r="V36" s="25">
        <v>0</v>
      </c>
      <c r="W36" s="69">
        <f>IF((OR(S36="",S36="DNF",S36="DQ",S36="DNC")),"",(S36+(5*T36)+(U36*10)-(V36*10)))</f>
        <v>88.8</v>
      </c>
      <c r="X36" s="23">
        <v>101.2</v>
      </c>
      <c r="Y36" s="24">
        <v>0</v>
      </c>
      <c r="Z36" s="25">
        <v>0</v>
      </c>
      <c r="AA36" s="25">
        <v>0</v>
      </c>
      <c r="AB36" s="69">
        <f>IF((OR(X36="",X36="DNF",X36="DQ",X36="DNC")),"",(X36+(5*Y36)+(Z36*10)-(AA36*10)))</f>
        <v>101.2</v>
      </c>
      <c r="AC36" s="23">
        <v>160.75</v>
      </c>
      <c r="AD36" s="24">
        <v>0</v>
      </c>
      <c r="AE36" s="25">
        <v>0</v>
      </c>
      <c r="AF36" s="25">
        <v>0</v>
      </c>
      <c r="AG36" s="69">
        <f>IF((OR(AC36="",AC36="DNF",AC36="DQ",AC36="DNC")),"",(AC36+(5*AD36)+(AE36*10)-(AF36*10)))</f>
        <v>160.75</v>
      </c>
      <c r="AH36" s="38" t="s">
        <v>42</v>
      </c>
    </row>
    <row r="37" spans="1:34" s="1" customFormat="1" ht="12.75">
      <c r="A37" s="12" t="s">
        <v>45</v>
      </c>
      <c r="B37" s="10"/>
      <c r="C37" s="9"/>
      <c r="D37" s="11"/>
      <c r="E37" s="31">
        <f>RANK(H37,H$3:H$39,1)</f>
        <v>7</v>
      </c>
      <c r="F37" s="32">
        <f>IF(J37=0,1,0)+IF(O37=0,1,0)+IF(T37=0,1,0)+IF(Y37=0,1,0)+IF(AD37=0,1,0)</f>
        <v>2</v>
      </c>
      <c r="G37" s="33">
        <f>J37+O37+T37+Y37+AD37</f>
        <v>7</v>
      </c>
      <c r="H37" s="36">
        <f>M37+R37+W37+AB37+AG37</f>
        <v>284.88</v>
      </c>
      <c r="I37" s="23">
        <v>47.92</v>
      </c>
      <c r="J37" s="24">
        <v>1</v>
      </c>
      <c r="K37" s="25">
        <v>0</v>
      </c>
      <c r="L37" s="25">
        <v>0</v>
      </c>
      <c r="M37" s="69">
        <f>IF((OR(I37="",I37="DNF",I37="DQ",I37="DNC")),"",(I37+(5*J37)+(K37*10)-(L37*10)))</f>
        <v>52.92</v>
      </c>
      <c r="N37" s="23">
        <v>36.96</v>
      </c>
      <c r="O37" s="24">
        <v>0</v>
      </c>
      <c r="P37" s="25">
        <v>0</v>
      </c>
      <c r="Q37" s="25">
        <v>0</v>
      </c>
      <c r="R37" s="69">
        <f>IF((OR(N37="",N37="DNF",N37="DQ",N37="DNC")),"",(N37+(5*O37)+(P37*10)-(Q37*10)))</f>
        <v>36.96</v>
      </c>
      <c r="S37" s="23">
        <v>37.43</v>
      </c>
      <c r="T37" s="24">
        <v>0</v>
      </c>
      <c r="U37" s="25">
        <v>0</v>
      </c>
      <c r="V37" s="25">
        <v>0</v>
      </c>
      <c r="W37" s="69">
        <f>IF((OR(S37="",S37="DNF",S37="DQ",S37="DNC")),"",(S37+(5*T37)+(U37*10)-(V37*10)))</f>
        <v>37.43</v>
      </c>
      <c r="X37" s="23">
        <v>36.97</v>
      </c>
      <c r="Y37" s="24">
        <v>1</v>
      </c>
      <c r="Z37" s="25">
        <v>0</v>
      </c>
      <c r="AA37" s="25">
        <v>0</v>
      </c>
      <c r="AB37" s="69">
        <f>IF((OR(X37="",X37="DNF",X37="DQ",X37="DNC")),"",(X37+(5*Y37)+(Z37*10)-(AA37*10)))</f>
        <v>41.97</v>
      </c>
      <c r="AC37" s="23">
        <v>90.6</v>
      </c>
      <c r="AD37" s="24">
        <v>5</v>
      </c>
      <c r="AE37" s="25">
        <v>0</v>
      </c>
      <c r="AF37" s="25">
        <v>0</v>
      </c>
      <c r="AG37" s="69">
        <f>IF((OR(AC37="",AC37="DNF",AC37="DQ",AC37="DNC")),"",(AC37+(5*AD37)+(AE37*10)-(AF37*10)))</f>
        <v>115.6</v>
      </c>
      <c r="AH37" s="38" t="s">
        <v>46</v>
      </c>
    </row>
    <row r="38" spans="1:34" s="1" customFormat="1" ht="12.75">
      <c r="A38" s="12" t="s">
        <v>54</v>
      </c>
      <c r="B38" s="10"/>
      <c r="C38" s="9"/>
      <c r="D38" s="11"/>
      <c r="E38" s="31">
        <f>RANK(H38,H$3:H$39,1)</f>
        <v>17</v>
      </c>
      <c r="F38" s="32">
        <f>IF(J38=0,1,0)+IF(O38=0,1,0)+IF(T38=0,1,0)+IF(Y38=0,1,0)+IF(AD38=0,1,0)</f>
        <v>4</v>
      </c>
      <c r="G38" s="33">
        <f>J38+O38+T38+Y38+AD38</f>
        <v>7</v>
      </c>
      <c r="H38" s="36">
        <f>M38+R38+W38+AB38+AG38</f>
        <v>364.04999999999995</v>
      </c>
      <c r="I38" s="23">
        <v>63.34</v>
      </c>
      <c r="J38" s="90">
        <v>0</v>
      </c>
      <c r="K38" s="25">
        <v>0</v>
      </c>
      <c r="L38" s="25">
        <v>0</v>
      </c>
      <c r="M38" s="69">
        <f>IF((OR(I38="",I38="DNF",I38="DQ",I38="DNC")),"",(I38+(5*J38)+(K38*10)-(L38*10)))</f>
        <v>63.34</v>
      </c>
      <c r="N38" s="23">
        <v>62.61</v>
      </c>
      <c r="O38" s="24">
        <v>7</v>
      </c>
      <c r="P38" s="25">
        <v>0</v>
      </c>
      <c r="Q38" s="25">
        <v>0</v>
      </c>
      <c r="R38" s="69">
        <f>IF((OR(N38="",N38="DNF",N38="DQ",N38="DNC")),"",(N38+(5*O38)+(P38*10)-(Q38*10)))</f>
        <v>97.61</v>
      </c>
      <c r="S38" s="23">
        <v>49.38</v>
      </c>
      <c r="T38" s="24">
        <v>0</v>
      </c>
      <c r="U38" s="25">
        <v>0</v>
      </c>
      <c r="V38" s="25">
        <v>0</v>
      </c>
      <c r="W38" s="69">
        <f>IF((OR(S38="",S38="DNF",S38="DQ",S38="DNC")),"",(S38+(5*T38)+(U38*10)-(V38*10)))</f>
        <v>49.38</v>
      </c>
      <c r="X38" s="23">
        <v>51.96</v>
      </c>
      <c r="Y38" s="24">
        <v>0</v>
      </c>
      <c r="Z38" s="25">
        <v>0</v>
      </c>
      <c r="AA38" s="25">
        <v>0</v>
      </c>
      <c r="AB38" s="69">
        <f>IF((OR(X38="",X38="DNF",X38="DQ",X38="DNC")),"",(X38+(5*Y38)+(Z38*10)-(AA38*10)))</f>
        <v>51.96</v>
      </c>
      <c r="AC38" s="23">
        <v>101.76</v>
      </c>
      <c r="AD38" s="24">
        <v>0</v>
      </c>
      <c r="AE38" s="25">
        <v>0</v>
      </c>
      <c r="AF38" s="25">
        <v>0</v>
      </c>
      <c r="AG38" s="69">
        <f>IF((OR(AC38="",AC38="DNF",AC38="DQ",AC38="DNC")),"",(AC38+(5*AD38)+(AE38*10)-(AF38*10)))</f>
        <v>101.76</v>
      </c>
      <c r="AH38" s="38" t="s">
        <v>46</v>
      </c>
    </row>
    <row r="39" spans="1:34" s="4" customFormat="1" ht="13.5" thickBot="1">
      <c r="A39" s="80" t="s">
        <v>15</v>
      </c>
      <c r="B39" s="80"/>
      <c r="C39" s="80"/>
      <c r="D39" s="80"/>
      <c r="E39" s="81"/>
      <c r="F39" s="82"/>
      <c r="G39" s="83"/>
      <c r="H39" s="84"/>
      <c r="I39" s="85"/>
      <c r="J39" s="86"/>
      <c r="K39" s="86"/>
      <c r="L39" s="86"/>
      <c r="M39" s="87"/>
      <c r="N39" s="85"/>
      <c r="O39" s="86"/>
      <c r="P39" s="86"/>
      <c r="Q39" s="86"/>
      <c r="R39" s="87"/>
      <c r="S39" s="85"/>
      <c r="T39" s="86"/>
      <c r="U39" s="86"/>
      <c r="V39" s="86"/>
      <c r="W39" s="87"/>
      <c r="X39" s="85"/>
      <c r="Y39" s="86"/>
      <c r="Z39" s="86"/>
      <c r="AA39" s="86"/>
      <c r="AB39" s="87"/>
      <c r="AC39" s="85"/>
      <c r="AD39" s="86"/>
      <c r="AE39" s="86"/>
      <c r="AF39" s="86"/>
      <c r="AG39" s="88"/>
      <c r="AH39" s="89"/>
    </row>
    <row r="40" spans="1:33" ht="12.75">
      <c r="A40" s="48" t="s">
        <v>20</v>
      </c>
      <c r="B40" s="49"/>
      <c r="C40" s="49"/>
      <c r="D40" s="49"/>
      <c r="E40" s="50"/>
      <c r="F40" s="51"/>
      <c r="G40" s="52"/>
      <c r="H40" s="53"/>
      <c r="I40" s="54">
        <v>200</v>
      </c>
      <c r="J40" s="55"/>
      <c r="K40" s="55"/>
      <c r="L40" s="55"/>
      <c r="M40" s="56"/>
      <c r="N40" s="54">
        <v>200</v>
      </c>
      <c r="O40" s="55"/>
      <c r="P40" s="55"/>
      <c r="Q40" s="55"/>
      <c r="R40" s="56"/>
      <c r="S40" s="54">
        <v>200</v>
      </c>
      <c r="T40" s="55"/>
      <c r="U40" s="55"/>
      <c r="V40" s="55"/>
      <c r="W40" s="56"/>
      <c r="X40" s="54">
        <v>200</v>
      </c>
      <c r="Y40" s="55"/>
      <c r="Z40" s="55"/>
      <c r="AA40" s="55"/>
      <c r="AB40" s="56"/>
      <c r="AC40" s="54">
        <v>200</v>
      </c>
      <c r="AD40" s="55"/>
      <c r="AE40" s="55"/>
      <c r="AF40" s="55"/>
      <c r="AG40" s="56"/>
    </row>
    <row r="41" spans="1:33" ht="12.75">
      <c r="A41" s="57" t="s">
        <v>21</v>
      </c>
      <c r="B41" s="58"/>
      <c r="C41" s="58"/>
      <c r="D41" s="58"/>
      <c r="E41" s="59"/>
      <c r="F41" s="60"/>
      <c r="G41" s="61"/>
      <c r="H41" s="62"/>
      <c r="I41" s="63">
        <v>20</v>
      </c>
      <c r="J41" s="64"/>
      <c r="K41" s="64"/>
      <c r="L41" s="64"/>
      <c r="M41" s="65"/>
      <c r="N41" s="63">
        <v>20</v>
      </c>
      <c r="O41" s="64"/>
      <c r="P41" s="64"/>
      <c r="Q41" s="64"/>
      <c r="R41" s="65"/>
      <c r="S41" s="63">
        <v>20</v>
      </c>
      <c r="T41" s="64"/>
      <c r="U41" s="64"/>
      <c r="V41" s="64"/>
      <c r="W41" s="65"/>
      <c r="X41" s="63">
        <v>20</v>
      </c>
      <c r="Y41" s="64"/>
      <c r="Z41" s="64"/>
      <c r="AA41" s="64"/>
      <c r="AB41" s="65"/>
      <c r="AC41" s="63">
        <v>20</v>
      </c>
      <c r="AD41" s="64"/>
      <c r="AE41" s="64"/>
      <c r="AF41" s="64"/>
      <c r="AG41" s="65"/>
    </row>
    <row r="42" spans="1:33" ht="12.75">
      <c r="A42" s="57" t="s">
        <v>22</v>
      </c>
      <c r="B42" s="58"/>
      <c r="C42" s="58"/>
      <c r="D42" s="58"/>
      <c r="E42" s="59"/>
      <c r="F42" s="60"/>
      <c r="G42" s="61"/>
      <c r="H42" s="62"/>
      <c r="I42" s="63">
        <f>MIN(I3:I39)</f>
        <v>33.56</v>
      </c>
      <c r="J42" s="64"/>
      <c r="K42" s="64"/>
      <c r="L42" s="64"/>
      <c r="M42" s="65">
        <f>MIN(M3:M39)</f>
        <v>43.81</v>
      </c>
      <c r="N42" s="63">
        <f>MIN(N3:N39)</f>
        <v>25.41</v>
      </c>
      <c r="O42" s="64"/>
      <c r="P42" s="64"/>
      <c r="Q42" s="64"/>
      <c r="R42" s="65">
        <f>MIN(R3:R39)</f>
        <v>36.96</v>
      </c>
      <c r="S42" s="63">
        <f>MIN(S3:S39)</f>
        <v>18.79</v>
      </c>
      <c r="T42" s="64"/>
      <c r="U42" s="64"/>
      <c r="V42" s="64"/>
      <c r="W42" s="65">
        <f>MIN(W3:W39)</f>
        <v>34.57</v>
      </c>
      <c r="X42" s="63">
        <f>MIN(X3:X39)</f>
        <v>26.21</v>
      </c>
      <c r="Y42" s="64"/>
      <c r="Z42" s="64"/>
      <c r="AA42" s="64"/>
      <c r="AB42" s="65">
        <f>MIN(AB3:AB39)</f>
        <v>31.21</v>
      </c>
      <c r="AC42" s="63">
        <f>MIN(AC3:AC39)</f>
        <v>36.63</v>
      </c>
      <c r="AD42" s="64"/>
      <c r="AE42" s="64"/>
      <c r="AF42" s="64"/>
      <c r="AG42" s="65">
        <f>MIN(AG3:AG39)</f>
        <v>36.63</v>
      </c>
    </row>
    <row r="43" spans="1:33" ht="12.75">
      <c r="A43" s="57" t="s">
        <v>23</v>
      </c>
      <c r="B43" s="58"/>
      <c r="C43" s="58"/>
      <c r="D43" s="58"/>
      <c r="E43" s="59"/>
      <c r="F43" s="60"/>
      <c r="G43" s="61"/>
      <c r="H43" s="62"/>
      <c r="I43" s="63">
        <f>MAX(I3:I39)</f>
        <v>142.86</v>
      </c>
      <c r="J43" s="64"/>
      <c r="K43" s="64"/>
      <c r="L43" s="64"/>
      <c r="M43" s="65">
        <f>MAX(M3:M39)</f>
        <v>152.18</v>
      </c>
      <c r="N43" s="63">
        <f>MAX(N3:N39)</f>
        <v>154.57</v>
      </c>
      <c r="O43" s="64"/>
      <c r="P43" s="64"/>
      <c r="Q43" s="64"/>
      <c r="R43" s="65">
        <f>MAX(R3:R39)</f>
        <v>159.57</v>
      </c>
      <c r="S43" s="63">
        <f>MAX(S3:S39)</f>
        <v>149.17</v>
      </c>
      <c r="T43" s="64"/>
      <c r="U43" s="64"/>
      <c r="V43" s="64"/>
      <c r="W43" s="65">
        <f>MAX(W3:W39)</f>
        <v>154.17</v>
      </c>
      <c r="X43" s="63">
        <f>MAX(X3:X39)</f>
        <v>131.56</v>
      </c>
      <c r="Y43" s="64"/>
      <c r="Z43" s="64"/>
      <c r="AA43" s="64"/>
      <c r="AB43" s="65">
        <f>MAX(AB3:AB39)</f>
        <v>131.56</v>
      </c>
      <c r="AC43" s="63">
        <f>MAX(AC3:AC39)</f>
        <v>160.75</v>
      </c>
      <c r="AD43" s="64"/>
      <c r="AE43" s="64"/>
      <c r="AF43" s="64"/>
      <c r="AG43" s="65">
        <f>MAX(AG3:AG39)</f>
        <v>160.75</v>
      </c>
    </row>
    <row r="44" spans="1:33" ht="12.75">
      <c r="A44" s="57" t="s">
        <v>24</v>
      </c>
      <c r="B44" s="58"/>
      <c r="C44" s="58"/>
      <c r="D44" s="58"/>
      <c r="E44" s="59"/>
      <c r="F44" s="60"/>
      <c r="G44" s="61"/>
      <c r="H44" s="62"/>
      <c r="I44" s="63">
        <f>AVERAGE(I3:I39)</f>
        <v>73.94599999999998</v>
      </c>
      <c r="J44" s="64"/>
      <c r="K44" s="64"/>
      <c r="L44" s="64"/>
      <c r="M44" s="66">
        <f>AVERAGE(M3:M39)</f>
        <v>86.51742857142855</v>
      </c>
      <c r="N44" s="63">
        <f>AVERAGE(N3:N39)</f>
        <v>64.73685714285715</v>
      </c>
      <c r="O44" s="64"/>
      <c r="P44" s="64"/>
      <c r="Q44" s="64"/>
      <c r="R44" s="66">
        <f>AVERAGE(R3:R39)</f>
        <v>88.87971428571426</v>
      </c>
      <c r="S44" s="63">
        <f>AVERAGE(S3:S39)</f>
        <v>53.463142857142856</v>
      </c>
      <c r="T44" s="64"/>
      <c r="U44" s="64"/>
      <c r="V44" s="64"/>
      <c r="W44" s="66">
        <f>AVERAGE(W3:W39)</f>
        <v>65.74885714285715</v>
      </c>
      <c r="X44" s="63">
        <f>AVERAGE(X3:X39)</f>
        <v>57.264</v>
      </c>
      <c r="Y44" s="64"/>
      <c r="Z44" s="64"/>
      <c r="AA44" s="64"/>
      <c r="AB44" s="66">
        <f>AVERAGE(AB3:AB39)</f>
        <v>63.12114285714285</v>
      </c>
      <c r="AC44" s="63">
        <f>AVERAGE(AC3:AC39)</f>
        <v>76.74714285714288</v>
      </c>
      <c r="AD44" s="64"/>
      <c r="AE44" s="64"/>
      <c r="AF44" s="64"/>
      <c r="AG44" s="66">
        <f>AVERAGE(AG3:AG39)</f>
        <v>83.31857142857145</v>
      </c>
    </row>
    <row r="45" spans="1:33" ht="12.75">
      <c r="A45" s="57" t="s">
        <v>25</v>
      </c>
      <c r="B45" s="58"/>
      <c r="C45" s="58"/>
      <c r="D45" s="58"/>
      <c r="E45" s="59"/>
      <c r="F45" s="60"/>
      <c r="G45" s="61"/>
      <c r="H45" s="62"/>
      <c r="I45" s="63">
        <f>STDEV(I3:I39)</f>
        <v>27.307821460914415</v>
      </c>
      <c r="J45" s="64"/>
      <c r="K45" s="64"/>
      <c r="L45" s="64"/>
      <c r="M45" s="65">
        <f>STDEV(J3:M39)</f>
        <v>40.48663632813296</v>
      </c>
      <c r="N45" s="63">
        <f>STDEV(N3:N39)</f>
        <v>27.665778794433393</v>
      </c>
      <c r="O45" s="64"/>
      <c r="P45" s="64"/>
      <c r="Q45" s="64"/>
      <c r="R45" s="65">
        <f>STDEV(O3:R39)</f>
        <v>41.11150276634378</v>
      </c>
      <c r="S45" s="63">
        <f>STDEV(S3:S39)</f>
        <v>24.207596009059113</v>
      </c>
      <c r="T45" s="64"/>
      <c r="U45" s="64"/>
      <c r="V45" s="64"/>
      <c r="W45" s="65">
        <f>STDEV(T3:W39)</f>
        <v>31.358448268297295</v>
      </c>
      <c r="X45" s="63">
        <f>STDEV(X3:X39)</f>
        <v>23.0064102576038</v>
      </c>
      <c r="Y45" s="64"/>
      <c r="Z45" s="64"/>
      <c r="AA45" s="64"/>
      <c r="AB45" s="65">
        <f>STDEV(Y3:AB39)</f>
        <v>30.065751924186113</v>
      </c>
      <c r="AC45" s="63">
        <f>STDEV(AC3:AC39)</f>
        <v>32.02645244641561</v>
      </c>
      <c r="AD45" s="64"/>
      <c r="AE45" s="64"/>
      <c r="AF45" s="64"/>
      <c r="AG45" s="65">
        <f>STDEV(AD3:AG39)</f>
        <v>39.66377736572476</v>
      </c>
    </row>
    <row r="46" spans="1:33" ht="12.75">
      <c r="A46" s="57" t="s">
        <v>26</v>
      </c>
      <c r="B46" s="58"/>
      <c r="C46" s="58"/>
      <c r="D46" s="58"/>
      <c r="E46" s="59"/>
      <c r="F46" s="60"/>
      <c r="G46" s="61"/>
      <c r="H46" s="62"/>
      <c r="I46" s="63"/>
      <c r="J46" s="64">
        <f>MAX(J3:J39)</f>
        <v>8</v>
      </c>
      <c r="K46" s="64"/>
      <c r="L46" s="64"/>
      <c r="M46" s="65"/>
      <c r="N46" s="63"/>
      <c r="O46" s="64">
        <f>MAX(O3:O39)</f>
        <v>8</v>
      </c>
      <c r="P46" s="64"/>
      <c r="Q46" s="64"/>
      <c r="R46" s="65"/>
      <c r="S46" s="63"/>
      <c r="T46" s="64">
        <f>MAX(T3:T39)</f>
        <v>8</v>
      </c>
      <c r="U46" s="64"/>
      <c r="V46" s="64"/>
      <c r="W46" s="65"/>
      <c r="X46" s="63"/>
      <c r="Y46" s="64">
        <f>MAX(Y3:Y39)</f>
        <v>8</v>
      </c>
      <c r="Z46" s="64"/>
      <c r="AA46" s="64"/>
      <c r="AB46" s="65"/>
      <c r="AC46" s="63"/>
      <c r="AD46" s="64">
        <f>MAX(AD3:AD39)</f>
        <v>8</v>
      </c>
      <c r="AE46" s="64"/>
      <c r="AF46" s="64"/>
      <c r="AG46" s="65"/>
    </row>
    <row r="47" spans="1:33" ht="13.5" thickBot="1">
      <c r="A47" s="67" t="s">
        <v>27</v>
      </c>
      <c r="B47" s="68"/>
      <c r="C47" s="68"/>
      <c r="D47" s="68"/>
      <c r="E47" s="18"/>
      <c r="F47" s="20"/>
      <c r="G47" s="21"/>
      <c r="H47" s="35"/>
      <c r="I47" s="26"/>
      <c r="J47" s="19">
        <f>AVERAGE(J3:J39)</f>
        <v>2.4</v>
      </c>
      <c r="K47" s="19"/>
      <c r="L47" s="19"/>
      <c r="M47" s="27"/>
      <c r="N47" s="26"/>
      <c r="O47" s="19">
        <f>AVERAGE(O3:O39)</f>
        <v>4.771428571428571</v>
      </c>
      <c r="P47" s="19"/>
      <c r="Q47" s="19"/>
      <c r="R47" s="27"/>
      <c r="S47" s="26"/>
      <c r="T47" s="19">
        <f>AVERAGE(T3:T39)</f>
        <v>1.9428571428571428</v>
      </c>
      <c r="U47" s="19"/>
      <c r="V47" s="19"/>
      <c r="W47" s="27"/>
      <c r="X47" s="26"/>
      <c r="Y47" s="19">
        <f>AVERAGE(Y3:Y39)</f>
        <v>1</v>
      </c>
      <c r="Z47" s="19"/>
      <c r="AA47" s="19"/>
      <c r="AB47" s="27"/>
      <c r="AC47" s="26"/>
      <c r="AD47" s="19">
        <f>AVERAGE(AD3:AD39)</f>
        <v>1.3142857142857143</v>
      </c>
      <c r="AE47" s="19"/>
      <c r="AF47" s="19"/>
      <c r="AG47" s="27"/>
    </row>
  </sheetData>
  <sheetProtection insertRows="0" deleteRows="0" selectLockedCells="1" sort="0"/>
  <mergeCells count="5">
    <mergeCell ref="I1:L1"/>
    <mergeCell ref="N1:Q1"/>
    <mergeCell ref="S1:V1"/>
    <mergeCell ref="X1:AA1"/>
    <mergeCell ref="AC1:AF1"/>
  </mergeCells>
  <dataValidations count="5">
    <dataValidation errorStyle="warning" type="decimal" allowBlank="1" errorTitle="New Max or Min" error="Please verify your data" sqref="AC4:AC38">
      <formula1>#REF!</formula1>
      <formula2>#REF!</formula2>
    </dataValidation>
    <dataValidation allowBlank="1" showInputMessage="1" sqref="I4:I38"/>
    <dataValidation errorStyle="warning" type="decimal" allowBlank="1" errorTitle="New Max or Min" error="Please verify your data" sqref="X4:X38 S4:S38 N4:N38">
      <formula1>#REF!</formula1>
      <formula2>#REF!</formula2>
    </dataValidation>
    <dataValidation errorStyle="warning" type="decimal" allowBlank="1" showErrorMessage="1" errorTitle="That's a lot of misses" error="It's unusual to miss more than 10" sqref="Y4:Y38 T4:T38 O4:O38 J4:J38 AD4:AD38">
      <formula1>0</formula1>
      <formula2>10</formula2>
    </dataValidation>
    <dataValidation type="whole" allowBlank="1" showErrorMessage="1" errorTitle="Must be 0 or 1" error="You either have a procedural penanty or not.&#10;Legal Values are 0 or 1." sqref="P4:Q38 Z4:AA38 K4:L38 U4:V38 AE4:AF38">
      <formula1>0</formula1>
      <formula2>1</formula2>
    </dataValidation>
  </dataValidations>
  <printOptions/>
  <pageMargins left="0.25" right="0.25" top="0.5" bottom="0.5" header="0.25" footer="0.25"/>
  <pageSetup fitToHeight="0" horizontalDpi="300" verticalDpi="300" orientation="landscape" scale="60"/>
  <headerFooter alignWithMargins="0">
    <oddHeader>&amp;CPage &amp;P&amp;R&amp;F</oddHeader>
  </headerFooter>
  <colBreaks count="1" manualBreakCount="1">
    <brk id="28" max="24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H47"/>
  <sheetViews>
    <sheetView zoomScalePageLayoutView="0" workbookViewId="0" topLeftCell="A1">
      <pane xSplit="7" ySplit="3" topLeftCell="H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A2" sqref="A2"/>
    </sheetView>
  </sheetViews>
  <sheetFormatPr defaultColWidth="7.8515625" defaultRowHeight="12.75"/>
  <cols>
    <col min="1" max="1" width="30.28125" style="5" bestFit="1" customWidth="1"/>
    <col min="2" max="2" width="4.7109375" style="5" hidden="1" customWidth="1"/>
    <col min="3" max="3" width="6.28125" style="5" hidden="1" customWidth="1"/>
    <col min="4" max="4" width="4.7109375" style="5" hidden="1" customWidth="1"/>
    <col min="5" max="5" width="8.00390625" style="6" customWidth="1"/>
    <col min="6" max="7" width="6.00390625" style="7" customWidth="1"/>
    <col min="8" max="8" width="8.28125" style="7" customWidth="1"/>
    <col min="9" max="9" width="6.8515625" style="28" customWidth="1"/>
    <col min="10" max="10" width="3.7109375" style="29" customWidth="1"/>
    <col min="11" max="11" width="4.421875" style="29" bestFit="1" customWidth="1"/>
    <col min="12" max="12" width="3.8515625" style="29" customWidth="1"/>
    <col min="13" max="13" width="6.421875" style="30" customWidth="1"/>
    <col min="14" max="14" width="6.7109375" style="28" customWidth="1"/>
    <col min="15" max="15" width="3.7109375" style="29" customWidth="1"/>
    <col min="16" max="16" width="4.421875" style="29" bestFit="1" customWidth="1"/>
    <col min="17" max="17" width="3.8515625" style="29" customWidth="1"/>
    <col min="18" max="18" width="6.421875" style="30" customWidth="1"/>
    <col min="19" max="19" width="6.7109375" style="28" customWidth="1"/>
    <col min="20" max="20" width="3.7109375" style="29" customWidth="1"/>
    <col min="21" max="21" width="4.421875" style="29" bestFit="1" customWidth="1"/>
    <col min="22" max="22" width="3.8515625" style="29" customWidth="1"/>
    <col min="23" max="23" width="6.421875" style="30" customWidth="1"/>
    <col min="24" max="24" width="6.7109375" style="28" customWidth="1"/>
    <col min="25" max="25" width="3.7109375" style="29" customWidth="1"/>
    <col min="26" max="26" width="4.421875" style="29" bestFit="1" customWidth="1"/>
    <col min="27" max="27" width="3.8515625" style="29" customWidth="1"/>
    <col min="28" max="28" width="6.421875" style="30" customWidth="1"/>
    <col min="29" max="29" width="6.7109375" style="28" customWidth="1"/>
    <col min="30" max="30" width="3.7109375" style="29" customWidth="1"/>
    <col min="31" max="31" width="4.421875" style="29" bestFit="1" customWidth="1"/>
    <col min="32" max="32" width="3.8515625" style="29" customWidth="1"/>
    <col min="33" max="33" width="6.421875" style="30" customWidth="1"/>
    <col min="34" max="34" width="31.421875" style="8" customWidth="1"/>
    <col min="35" max="16384" width="7.8515625" style="8" customWidth="1"/>
  </cols>
  <sheetData>
    <row r="1" spans="1:34" s="2" customFormat="1" ht="12.75" customHeight="1" thickBot="1">
      <c r="A1" s="13" t="s">
        <v>3</v>
      </c>
      <c r="B1" s="14"/>
      <c r="C1" s="14"/>
      <c r="D1" s="14"/>
      <c r="E1" s="14"/>
      <c r="F1" s="14"/>
      <c r="G1" s="15"/>
      <c r="H1" s="34"/>
      <c r="I1" s="91" t="s">
        <v>4</v>
      </c>
      <c r="J1" s="92"/>
      <c r="K1" s="92"/>
      <c r="L1" s="92"/>
      <c r="M1" s="22"/>
      <c r="N1" s="91" t="s">
        <v>5</v>
      </c>
      <c r="O1" s="92"/>
      <c r="P1" s="92"/>
      <c r="Q1" s="92"/>
      <c r="R1" s="22"/>
      <c r="S1" s="91" t="s">
        <v>6</v>
      </c>
      <c r="T1" s="92"/>
      <c r="U1" s="92"/>
      <c r="V1" s="92"/>
      <c r="W1" s="22"/>
      <c r="X1" s="91" t="s">
        <v>7</v>
      </c>
      <c r="Y1" s="92"/>
      <c r="Z1" s="92"/>
      <c r="AA1" s="92"/>
      <c r="AB1" s="22"/>
      <c r="AC1" s="91" t="s">
        <v>8</v>
      </c>
      <c r="AD1" s="92"/>
      <c r="AE1" s="92"/>
      <c r="AF1" s="92"/>
      <c r="AG1" s="22"/>
      <c r="AH1" s="37"/>
    </row>
    <row r="2" spans="1:34" s="3" customFormat="1" ht="78" customHeight="1" thickBot="1">
      <c r="A2" s="16" t="s">
        <v>9</v>
      </c>
      <c r="B2" s="17" t="s">
        <v>0</v>
      </c>
      <c r="C2" s="17" t="s">
        <v>17</v>
      </c>
      <c r="D2" s="17" t="s">
        <v>16</v>
      </c>
      <c r="E2" s="39" t="s">
        <v>28</v>
      </c>
      <c r="F2" s="40" t="s">
        <v>10</v>
      </c>
      <c r="G2" s="41" t="s">
        <v>11</v>
      </c>
      <c r="H2" s="42" t="s">
        <v>19</v>
      </c>
      <c r="I2" s="43" t="s">
        <v>12</v>
      </c>
      <c r="J2" s="44" t="s">
        <v>1</v>
      </c>
      <c r="K2" s="44" t="s">
        <v>13</v>
      </c>
      <c r="L2" s="44" t="s">
        <v>2</v>
      </c>
      <c r="M2" s="45" t="s">
        <v>14</v>
      </c>
      <c r="N2" s="43" t="s">
        <v>12</v>
      </c>
      <c r="O2" s="44" t="s">
        <v>1</v>
      </c>
      <c r="P2" s="44" t="s">
        <v>13</v>
      </c>
      <c r="Q2" s="44" t="s">
        <v>2</v>
      </c>
      <c r="R2" s="45" t="s">
        <v>14</v>
      </c>
      <c r="S2" s="43" t="s">
        <v>12</v>
      </c>
      <c r="T2" s="44" t="s">
        <v>1</v>
      </c>
      <c r="U2" s="44" t="s">
        <v>13</v>
      </c>
      <c r="V2" s="44" t="s">
        <v>2</v>
      </c>
      <c r="W2" s="45" t="s">
        <v>14</v>
      </c>
      <c r="X2" s="43" t="s">
        <v>12</v>
      </c>
      <c r="Y2" s="44" t="s">
        <v>1</v>
      </c>
      <c r="Z2" s="44" t="s">
        <v>13</v>
      </c>
      <c r="AA2" s="44" t="s">
        <v>2</v>
      </c>
      <c r="AB2" s="45" t="s">
        <v>14</v>
      </c>
      <c r="AC2" s="43" t="s">
        <v>12</v>
      </c>
      <c r="AD2" s="44" t="s">
        <v>1</v>
      </c>
      <c r="AE2" s="44" t="s">
        <v>13</v>
      </c>
      <c r="AF2" s="44" t="s">
        <v>2</v>
      </c>
      <c r="AG2" s="46" t="s">
        <v>14</v>
      </c>
      <c r="AH2" s="47" t="s">
        <v>18</v>
      </c>
    </row>
    <row r="3" spans="1:34" s="3" customFormat="1" ht="12.75">
      <c r="A3" s="70" t="s">
        <v>15</v>
      </c>
      <c r="B3" s="71"/>
      <c r="C3" s="71"/>
      <c r="D3" s="71"/>
      <c r="E3" s="72"/>
      <c r="F3" s="73"/>
      <c r="G3" s="74"/>
      <c r="H3" s="75"/>
      <c r="I3" s="76"/>
      <c r="J3" s="72"/>
      <c r="K3" s="72"/>
      <c r="L3" s="72"/>
      <c r="M3" s="77"/>
      <c r="N3" s="76"/>
      <c r="O3" s="72"/>
      <c r="P3" s="72"/>
      <c r="Q3" s="72"/>
      <c r="R3" s="77"/>
      <c r="S3" s="76"/>
      <c r="T3" s="72"/>
      <c r="U3" s="72"/>
      <c r="V3" s="72"/>
      <c r="W3" s="77"/>
      <c r="X3" s="76"/>
      <c r="Y3" s="72"/>
      <c r="Z3" s="72"/>
      <c r="AA3" s="72"/>
      <c r="AB3" s="77"/>
      <c r="AC3" s="76"/>
      <c r="AD3" s="72"/>
      <c r="AE3" s="72"/>
      <c r="AF3" s="72"/>
      <c r="AG3" s="78"/>
      <c r="AH3" s="79"/>
    </row>
    <row r="4" spans="1:34" s="1" customFormat="1" ht="12.75">
      <c r="A4" s="12" t="s">
        <v>40</v>
      </c>
      <c r="B4" s="10"/>
      <c r="C4" s="9"/>
      <c r="D4" s="11"/>
      <c r="E4" s="31">
        <f>RANK(H4,H$3:H$39,1)</f>
        <v>1</v>
      </c>
      <c r="F4" s="32">
        <f>IF(J4=0,1,0)+IF(O4=0,1,0)+IF(T4=0,1,0)+IF(Y4=0,1,0)+IF(AD4=0,1,0)</f>
        <v>2</v>
      </c>
      <c r="G4" s="33">
        <f>J4+O4+T4+Y4+AD4</f>
        <v>5</v>
      </c>
      <c r="H4" s="36">
        <f>M4+R4+W4+AB4+AG4</f>
        <v>209.06</v>
      </c>
      <c r="I4" s="23">
        <v>43.81</v>
      </c>
      <c r="J4" s="24">
        <v>0</v>
      </c>
      <c r="K4" s="25">
        <v>0</v>
      </c>
      <c r="L4" s="25">
        <v>0</v>
      </c>
      <c r="M4" s="69">
        <f>IF((OR(I4="",I4="DNF",I4="DQ",I4="DNC")),"",(I4+(5*J4)+(K4*10)-(L4*10)))</f>
        <v>43.81</v>
      </c>
      <c r="N4" s="23">
        <v>32.87</v>
      </c>
      <c r="O4" s="24">
        <v>1</v>
      </c>
      <c r="P4" s="25">
        <v>0</v>
      </c>
      <c r="Q4" s="25">
        <v>0</v>
      </c>
      <c r="R4" s="69">
        <f>IF((OR(N4="",N4="DNF",N4="DQ",N4="DNC")),"",(N4+(5*O4)+(P4*10)-(Q4*10)))</f>
        <v>37.87</v>
      </c>
      <c r="S4" s="23">
        <v>36.39</v>
      </c>
      <c r="T4" s="24">
        <v>1</v>
      </c>
      <c r="U4" s="25">
        <v>0</v>
      </c>
      <c r="V4" s="25">
        <v>0</v>
      </c>
      <c r="W4" s="69">
        <f>IF((OR(S4="",S4="DNF",S4="DQ",S4="DNC")),"",(S4+(5*T4)+(U4*10)-(V4*10)))</f>
        <v>41.39</v>
      </c>
      <c r="X4" s="23">
        <v>31.21</v>
      </c>
      <c r="Y4" s="24">
        <v>0</v>
      </c>
      <c r="Z4" s="25">
        <v>0</v>
      </c>
      <c r="AA4" s="25">
        <v>0</v>
      </c>
      <c r="AB4" s="69">
        <f>IF((OR(X4="",X4="DNF",X4="DQ",X4="DNC")),"",(X4+(5*Y4)+(Z4*10)-(AA4*10)))</f>
        <v>31.21</v>
      </c>
      <c r="AC4" s="23">
        <v>39.78</v>
      </c>
      <c r="AD4" s="24">
        <v>3</v>
      </c>
      <c r="AE4" s="25">
        <v>0</v>
      </c>
      <c r="AF4" s="25">
        <v>0</v>
      </c>
      <c r="AG4" s="69">
        <f>IF((OR(AC4="",AC4="DNF",AC4="DQ",AC4="DNC")),"",(AC4+(5*AD4)+(AE4*10)-(AF4*10)))</f>
        <v>54.78</v>
      </c>
      <c r="AH4" s="38" t="s">
        <v>30</v>
      </c>
    </row>
    <row r="5" spans="1:34" s="1" customFormat="1" ht="12.75">
      <c r="A5" s="12" t="s">
        <v>55</v>
      </c>
      <c r="B5" s="10"/>
      <c r="C5" s="9"/>
      <c r="D5" s="11"/>
      <c r="E5" s="31">
        <f>RANK(H5,H$3:H$39,1)</f>
        <v>2</v>
      </c>
      <c r="F5" s="32">
        <f>IF(J5=0,1,0)+IF(O5=0,1,0)+IF(T5=0,1,0)+IF(Y5=0,1,0)+IF(AD5=0,1,0)</f>
        <v>4</v>
      </c>
      <c r="G5" s="33">
        <f>J5+O5+T5+Y5+AD5</f>
        <v>1</v>
      </c>
      <c r="H5" s="36">
        <f>M5+R5+W5+AB5+AG5</f>
        <v>218.52</v>
      </c>
      <c r="I5" s="23">
        <v>44.97</v>
      </c>
      <c r="J5" s="24">
        <v>0</v>
      </c>
      <c r="K5" s="25">
        <v>0</v>
      </c>
      <c r="L5" s="25">
        <v>0</v>
      </c>
      <c r="M5" s="69">
        <f>IF((OR(I5="",I5="DNF",I5="DQ",I5="DNC")),"",(I5+(5*J5)+(K5*10)-(L5*10)))</f>
        <v>44.97</v>
      </c>
      <c r="N5" s="23">
        <v>38.18</v>
      </c>
      <c r="O5" s="90">
        <v>0</v>
      </c>
      <c r="P5" s="25">
        <v>0</v>
      </c>
      <c r="Q5" s="25">
        <v>0</v>
      </c>
      <c r="R5" s="69">
        <f>IF((OR(N5="",N5="DNF",N5="DQ",N5="DNC")),"",(N5+(5*O5)+(P5*10)-(Q5*10)))</f>
        <v>38.18</v>
      </c>
      <c r="S5" s="23">
        <v>36.22</v>
      </c>
      <c r="T5" s="24">
        <v>1</v>
      </c>
      <c r="U5" s="25">
        <v>0</v>
      </c>
      <c r="V5" s="25">
        <v>0</v>
      </c>
      <c r="W5" s="69">
        <f>IF((OR(S5="",S5="DNF",S5="DQ",S5="DNC")),"",(S5+(5*T5)+(U5*10)-(V5*10)))</f>
        <v>41.22</v>
      </c>
      <c r="X5" s="23">
        <v>37.93</v>
      </c>
      <c r="Y5" s="24">
        <v>0</v>
      </c>
      <c r="Z5" s="25">
        <v>0</v>
      </c>
      <c r="AA5" s="25">
        <v>0</v>
      </c>
      <c r="AB5" s="69">
        <f>IF((OR(X5="",X5="DNF",X5="DQ",X5="DNC")),"",(X5+(5*Y5)+(Z5*10)-(AA5*10)))</f>
        <v>37.93</v>
      </c>
      <c r="AC5" s="23">
        <v>56.22</v>
      </c>
      <c r="AD5" s="24">
        <v>0</v>
      </c>
      <c r="AE5" s="25">
        <v>0</v>
      </c>
      <c r="AF5" s="25">
        <v>0</v>
      </c>
      <c r="AG5" s="69">
        <f>IF((OR(AC5="",AC5="DNF",AC5="DQ",AC5="DNC")),"",(AC5+(5*AD5)+(AE5*10)-(AF5*10)))</f>
        <v>56.22</v>
      </c>
      <c r="AH5" s="38" t="s">
        <v>30</v>
      </c>
    </row>
    <row r="6" spans="1:34" s="1" customFormat="1" ht="12.75">
      <c r="A6" s="12" t="s">
        <v>81</v>
      </c>
      <c r="B6" s="10"/>
      <c r="C6" s="9"/>
      <c r="D6" s="11"/>
      <c r="E6" s="31">
        <f>RANK(H6,H$3:H$39,1)</f>
        <v>3</v>
      </c>
      <c r="F6" s="32">
        <f>IF(J6=0,1,0)+IF(O6=0,1,0)+IF(T6=0,1,0)+IF(Y6=0,1,0)+IF(AD6=0,1,0)</f>
        <v>3</v>
      </c>
      <c r="G6" s="33">
        <f>J6+O6+T6+Y6+AD6</f>
        <v>5</v>
      </c>
      <c r="H6" s="36">
        <f>M6+R6+W6+AB6+AG6</f>
        <v>221.68999999999997</v>
      </c>
      <c r="I6" s="23">
        <v>45.23</v>
      </c>
      <c r="J6" s="24">
        <v>4</v>
      </c>
      <c r="K6" s="25">
        <v>0</v>
      </c>
      <c r="L6" s="25">
        <v>0</v>
      </c>
      <c r="M6" s="69">
        <f>IF((OR(I6="",I6="DNF",I6="DQ",I6="DNC")),"",(I6+(5*J6)+(K6*10)-(L6*10)))</f>
        <v>65.22999999999999</v>
      </c>
      <c r="N6" s="23">
        <v>39.08</v>
      </c>
      <c r="O6" s="24">
        <v>1</v>
      </c>
      <c r="P6" s="25">
        <v>0</v>
      </c>
      <c r="Q6" s="25">
        <v>0</v>
      </c>
      <c r="R6" s="69">
        <f>IF((OR(N6="",N6="DNF",N6="DQ",N6="DNC")),"",(N6+(5*O6)+(P6*10)-(Q6*10)))</f>
        <v>44.08</v>
      </c>
      <c r="S6" s="23">
        <v>35.71</v>
      </c>
      <c r="T6" s="24">
        <v>0</v>
      </c>
      <c r="U6" s="25">
        <v>0</v>
      </c>
      <c r="V6" s="25">
        <v>0</v>
      </c>
      <c r="W6" s="69">
        <f>IF((OR(S6="",S6="DNF",S6="DQ",S6="DNC")),"",(S6+(5*T6)+(U6*10)-(V6*10)))</f>
        <v>35.71</v>
      </c>
      <c r="X6" s="23">
        <v>34.04</v>
      </c>
      <c r="Y6" s="24">
        <v>0</v>
      </c>
      <c r="Z6" s="25">
        <v>0</v>
      </c>
      <c r="AA6" s="25">
        <v>0</v>
      </c>
      <c r="AB6" s="69">
        <f>IF((OR(X6="",X6="DNF",X6="DQ",X6="DNC")),"",(X6+(5*Y6)+(Z6*10)-(AA6*10)))</f>
        <v>34.04</v>
      </c>
      <c r="AC6" s="23">
        <v>42.63</v>
      </c>
      <c r="AD6" s="24">
        <v>0</v>
      </c>
      <c r="AE6" s="25">
        <v>0</v>
      </c>
      <c r="AF6" s="25">
        <v>0</v>
      </c>
      <c r="AG6" s="69">
        <f>IF((OR(AC6="",AC6="DNF",AC6="DQ",AC6="DNC")),"",(AC6+(5*AD6)+(AE6*10)-(AF6*10)))</f>
        <v>42.63</v>
      </c>
      <c r="AH6" s="38" t="s">
        <v>49</v>
      </c>
    </row>
    <row r="7" spans="1:34" s="1" customFormat="1" ht="12.75">
      <c r="A7" s="12" t="s">
        <v>37</v>
      </c>
      <c r="B7" s="10"/>
      <c r="C7" s="9"/>
      <c r="D7" s="11"/>
      <c r="E7" s="31">
        <f>RANK(H7,H$3:H$39,1)</f>
        <v>4</v>
      </c>
      <c r="F7" s="32">
        <f>IF(J7=0,1,0)+IF(O7=0,1,0)+IF(T7=0,1,0)+IF(Y7=0,1,0)+IF(AD7=0,1,0)</f>
        <v>1</v>
      </c>
      <c r="G7" s="33">
        <f>J7+O7+T7+Y7+AD7</f>
        <v>17</v>
      </c>
      <c r="H7" s="36">
        <f>M7+R7+W7+AB7+AG7</f>
        <v>225.6</v>
      </c>
      <c r="I7" s="23">
        <v>33.56</v>
      </c>
      <c r="J7" s="24">
        <v>3</v>
      </c>
      <c r="K7" s="25">
        <v>0</v>
      </c>
      <c r="L7" s="25">
        <v>0</v>
      </c>
      <c r="M7" s="69">
        <f>IF((OR(I7="",I7="DNF",I7="DQ",I7="DNC")),"",(I7+(5*J7)+(K7*10)-(L7*10)))</f>
        <v>48.56</v>
      </c>
      <c r="N7" s="23">
        <v>25.41</v>
      </c>
      <c r="O7" s="24">
        <v>5</v>
      </c>
      <c r="P7" s="25">
        <v>0</v>
      </c>
      <c r="Q7" s="25">
        <v>0</v>
      </c>
      <c r="R7" s="69">
        <f>IF((OR(N7="",N7="DNF",N7="DQ",N7="DNC")),"",(N7+(5*O7)+(P7*10)-(Q7*10)))</f>
        <v>50.41</v>
      </c>
      <c r="S7" s="23">
        <v>18.79</v>
      </c>
      <c r="T7" s="24">
        <v>5</v>
      </c>
      <c r="U7" s="25">
        <v>0</v>
      </c>
      <c r="V7" s="25">
        <v>0</v>
      </c>
      <c r="W7" s="69">
        <f>IF((OR(S7="",S7="DNF",S7="DQ",S7="DNC")),"",(S7+(5*T7)+(U7*10)-(V7*10)))</f>
        <v>43.79</v>
      </c>
      <c r="X7" s="23">
        <v>26.21</v>
      </c>
      <c r="Y7" s="24">
        <v>4</v>
      </c>
      <c r="Z7" s="25">
        <v>0</v>
      </c>
      <c r="AA7" s="25">
        <v>0</v>
      </c>
      <c r="AB7" s="69">
        <f>IF((OR(X7="",X7="DNF",X7="DQ",X7="DNC")),"",(X7+(5*Y7)+(Z7*10)-(AA7*10)))</f>
        <v>46.21</v>
      </c>
      <c r="AC7" s="23">
        <v>36.63</v>
      </c>
      <c r="AD7" s="24">
        <v>0</v>
      </c>
      <c r="AE7" s="25">
        <v>0</v>
      </c>
      <c r="AF7" s="25">
        <v>0</v>
      </c>
      <c r="AG7" s="69">
        <f>IF((OR(AC7="",AC7="DNF",AC7="DQ",AC7="DNC")),"",(AC7+(5*AD7)+(AE7*10)-(AF7*10)))</f>
        <v>36.63</v>
      </c>
      <c r="AH7" s="38" t="s">
        <v>38</v>
      </c>
    </row>
    <row r="8" spans="1:34" s="1" customFormat="1" ht="12.75">
      <c r="A8" s="12" t="s">
        <v>50</v>
      </c>
      <c r="B8" s="10"/>
      <c r="C8" s="9"/>
      <c r="D8" s="11"/>
      <c r="E8" s="31">
        <f>RANK(H8,H$3:H$39,1)</f>
        <v>5</v>
      </c>
      <c r="F8" s="32">
        <f>IF(J8=0,1,0)+IF(O8=0,1,0)+IF(T8=0,1,0)+IF(Y8=0,1,0)+IF(AD8=0,1,0)</f>
        <v>3</v>
      </c>
      <c r="G8" s="33">
        <f>J8+O8+T8+Y8+AD8</f>
        <v>5</v>
      </c>
      <c r="H8" s="36">
        <f>M8+R8+W8+AB8+AG8</f>
        <v>233.12</v>
      </c>
      <c r="I8" s="23">
        <v>52.16</v>
      </c>
      <c r="J8" s="90">
        <v>0</v>
      </c>
      <c r="K8" s="25">
        <v>0</v>
      </c>
      <c r="L8" s="25">
        <v>0</v>
      </c>
      <c r="M8" s="69">
        <f>IF((OR(I8="",I8="DNF",I8="DQ",I8="DNC")),"",(I8+(5*J8)+(K8*10)-(L8*10)))</f>
        <v>52.16</v>
      </c>
      <c r="N8" s="23">
        <v>41.52</v>
      </c>
      <c r="O8" s="24">
        <v>4</v>
      </c>
      <c r="P8" s="25">
        <v>0</v>
      </c>
      <c r="Q8" s="25">
        <v>0</v>
      </c>
      <c r="R8" s="69">
        <f>IF((OR(N8="",N8="DNF",N8="DQ",N8="DNC")),"",(N8+(5*O8)+(P8*10)-(Q8*10)))</f>
        <v>61.52</v>
      </c>
      <c r="S8" s="23">
        <v>34.57</v>
      </c>
      <c r="T8" s="24">
        <v>0</v>
      </c>
      <c r="U8" s="25">
        <v>0</v>
      </c>
      <c r="V8" s="25">
        <v>0</v>
      </c>
      <c r="W8" s="69">
        <f>IF((OR(S8="",S8="DNF",S8="DQ",S8="DNC")),"",(S8+(5*T8)+(U8*10)-(V8*10)))</f>
        <v>34.57</v>
      </c>
      <c r="X8" s="23">
        <v>31.41</v>
      </c>
      <c r="Y8" s="24">
        <v>0</v>
      </c>
      <c r="Z8" s="25">
        <v>0</v>
      </c>
      <c r="AA8" s="25">
        <v>0</v>
      </c>
      <c r="AB8" s="69">
        <f>IF((OR(X8="",X8="DNF",X8="DQ",X8="DNC")),"",(X8+(5*Y8)+(Z8*10)-(AA8*10)))</f>
        <v>31.41</v>
      </c>
      <c r="AC8" s="23">
        <v>48.46</v>
      </c>
      <c r="AD8" s="24">
        <v>1</v>
      </c>
      <c r="AE8" s="25">
        <v>0</v>
      </c>
      <c r="AF8" s="25">
        <v>0</v>
      </c>
      <c r="AG8" s="69">
        <f>IF((OR(AC8="",AC8="DNF",AC8="DQ",AC8="DNC")),"",(AC8+(5*AD8)+(AE8*10)-(AF8*10)))</f>
        <v>53.46</v>
      </c>
      <c r="AH8" s="38" t="s">
        <v>32</v>
      </c>
    </row>
    <row r="9" spans="1:34" s="1" customFormat="1" ht="12.75">
      <c r="A9" s="12" t="s">
        <v>58</v>
      </c>
      <c r="B9" s="10"/>
      <c r="C9" s="9"/>
      <c r="D9" s="11"/>
      <c r="E9" s="31">
        <f>RANK(H9,H$3:H$39,1)</f>
        <v>6</v>
      </c>
      <c r="F9" s="32">
        <f>IF(J9=0,1,0)+IF(O9=0,1,0)+IF(T9=0,1,0)+IF(Y9=0,1,0)+IF(AD9=0,1,0)</f>
        <v>1</v>
      </c>
      <c r="G9" s="33">
        <f>J9+O9+T9+Y9+AD9</f>
        <v>14</v>
      </c>
      <c r="H9" s="36">
        <f>M9+R9+W9+AB9+AG9</f>
        <v>259.99</v>
      </c>
      <c r="I9" s="23">
        <v>47.28</v>
      </c>
      <c r="J9" s="24">
        <v>2</v>
      </c>
      <c r="K9" s="25">
        <v>0</v>
      </c>
      <c r="L9" s="25">
        <v>0</v>
      </c>
      <c r="M9" s="69">
        <f>IF((OR(I9="",I9="DNF",I9="DQ",I9="DNC")),"",(I9+(5*J9)+(K9*10)-(L9*10)))</f>
        <v>57.28</v>
      </c>
      <c r="N9" s="23">
        <v>36.77</v>
      </c>
      <c r="O9" s="24">
        <v>8</v>
      </c>
      <c r="P9" s="25">
        <v>0</v>
      </c>
      <c r="Q9" s="25">
        <v>0</v>
      </c>
      <c r="R9" s="69">
        <f>IF((OR(N9="",N9="DNF",N9="DQ",N9="DNC")),"",(N9+(5*O9)+(P9*10)-(Q9*10)))</f>
        <v>76.77000000000001</v>
      </c>
      <c r="S9" s="23">
        <v>34.18</v>
      </c>
      <c r="T9" s="24">
        <v>2</v>
      </c>
      <c r="U9" s="25">
        <v>0</v>
      </c>
      <c r="V9" s="25">
        <v>0</v>
      </c>
      <c r="W9" s="69">
        <f>IF((OR(S9="",S9="DNF",S9="DQ",S9="DNC")),"",(S9+(5*T9)+(U9*10)-(V9*10)))</f>
        <v>44.18</v>
      </c>
      <c r="X9" s="23">
        <v>32.43</v>
      </c>
      <c r="Y9" s="24">
        <v>2</v>
      </c>
      <c r="Z9" s="25">
        <v>0</v>
      </c>
      <c r="AA9" s="25">
        <v>0</v>
      </c>
      <c r="AB9" s="69">
        <f>IF((OR(X9="",X9="DNF",X9="DQ",X9="DNC")),"",(X9+(5*Y9)+(Z9*10)-(AA9*10)))</f>
        <v>42.43</v>
      </c>
      <c r="AC9" s="23">
        <v>39.33</v>
      </c>
      <c r="AD9" s="24">
        <v>0</v>
      </c>
      <c r="AE9" s="25">
        <v>0</v>
      </c>
      <c r="AF9" s="25">
        <v>0</v>
      </c>
      <c r="AG9" s="69">
        <f>IF((OR(AC9="",AC9="DNF",AC9="DQ",AC9="DNC")),"",(AC9+(5*AD9)+(AE9*10)-(AF9*10)))</f>
        <v>39.33</v>
      </c>
      <c r="AH9" s="38" t="s">
        <v>38</v>
      </c>
    </row>
    <row r="10" spans="1:34" s="1" customFormat="1" ht="12.75">
      <c r="A10" s="12" t="s">
        <v>45</v>
      </c>
      <c r="B10" s="10"/>
      <c r="C10" s="9"/>
      <c r="D10" s="11"/>
      <c r="E10" s="31">
        <f>RANK(H10,H$3:H$39,1)</f>
        <v>7</v>
      </c>
      <c r="F10" s="32">
        <f>IF(J10=0,1,0)+IF(O10=0,1,0)+IF(T10=0,1,0)+IF(Y10=0,1,0)+IF(AD10=0,1,0)</f>
        <v>2</v>
      </c>
      <c r="G10" s="33">
        <f>J10+O10+T10+Y10+AD10</f>
        <v>7</v>
      </c>
      <c r="H10" s="36">
        <f>M10+R10+W10+AB10+AG10</f>
        <v>284.88</v>
      </c>
      <c r="I10" s="23">
        <v>47.92</v>
      </c>
      <c r="J10" s="24">
        <v>1</v>
      </c>
      <c r="K10" s="25">
        <v>0</v>
      </c>
      <c r="L10" s="25">
        <v>0</v>
      </c>
      <c r="M10" s="69">
        <f>IF((OR(I10="",I10="DNF",I10="DQ",I10="DNC")),"",(I10+(5*J10)+(K10*10)-(L10*10)))</f>
        <v>52.92</v>
      </c>
      <c r="N10" s="23">
        <v>36.96</v>
      </c>
      <c r="O10" s="24">
        <v>0</v>
      </c>
      <c r="P10" s="25">
        <v>0</v>
      </c>
      <c r="Q10" s="25">
        <v>0</v>
      </c>
      <c r="R10" s="69">
        <f>IF((OR(N10="",N10="DNF",N10="DQ",N10="DNC")),"",(N10+(5*O10)+(P10*10)-(Q10*10)))</f>
        <v>36.96</v>
      </c>
      <c r="S10" s="23">
        <v>37.43</v>
      </c>
      <c r="T10" s="24">
        <v>0</v>
      </c>
      <c r="U10" s="25">
        <v>0</v>
      </c>
      <c r="V10" s="25">
        <v>0</v>
      </c>
      <c r="W10" s="69">
        <f>IF((OR(S10="",S10="DNF",S10="DQ",S10="DNC")),"",(S10+(5*T10)+(U10*10)-(V10*10)))</f>
        <v>37.43</v>
      </c>
      <c r="X10" s="23">
        <v>36.97</v>
      </c>
      <c r="Y10" s="24">
        <v>1</v>
      </c>
      <c r="Z10" s="25">
        <v>0</v>
      </c>
      <c r="AA10" s="25">
        <v>0</v>
      </c>
      <c r="AB10" s="69">
        <f>IF((OR(X10="",X10="DNF",X10="DQ",X10="DNC")),"",(X10+(5*Y10)+(Z10*10)-(AA10*10)))</f>
        <v>41.97</v>
      </c>
      <c r="AC10" s="23">
        <v>90.6</v>
      </c>
      <c r="AD10" s="24">
        <v>5</v>
      </c>
      <c r="AE10" s="25">
        <v>0</v>
      </c>
      <c r="AF10" s="25">
        <v>0</v>
      </c>
      <c r="AG10" s="69">
        <f>IF((OR(AC10="",AC10="DNF",AC10="DQ",AC10="DNC")),"",(AC10+(5*AD10)+(AE10*10)-(AF10*10)))</f>
        <v>115.6</v>
      </c>
      <c r="AH10" s="38" t="s">
        <v>46</v>
      </c>
    </row>
    <row r="11" spans="1:34" s="1" customFormat="1" ht="12.75">
      <c r="A11" s="12" t="s">
        <v>52</v>
      </c>
      <c r="B11" s="10"/>
      <c r="C11" s="9"/>
      <c r="D11" s="11"/>
      <c r="E11" s="31">
        <f>RANK(H11,H$3:H$39,1)</f>
        <v>8</v>
      </c>
      <c r="F11" s="32">
        <f>IF(J11=0,1,0)+IF(O11=0,1,0)+IF(T11=0,1,0)+IF(Y11=0,1,0)+IF(AD11=0,1,0)</f>
        <v>4</v>
      </c>
      <c r="G11" s="33">
        <f>J11+O11+T11+Y11+AD11</f>
        <v>2</v>
      </c>
      <c r="H11" s="36">
        <f>M11+R11+W11+AB11+AG11</f>
        <v>287.31</v>
      </c>
      <c r="I11" s="23">
        <v>69.57</v>
      </c>
      <c r="J11" s="24">
        <v>0</v>
      </c>
      <c r="K11" s="25">
        <v>0</v>
      </c>
      <c r="L11" s="25">
        <v>0</v>
      </c>
      <c r="M11" s="69">
        <f>IF((OR(I11="",I11="DNF",I11="DQ",I11="DNC")),"",(I11+(5*J11)+(K11*10)-(L11*10)))</f>
        <v>69.57</v>
      </c>
      <c r="N11" s="23">
        <v>62.01</v>
      </c>
      <c r="O11" s="24">
        <v>2</v>
      </c>
      <c r="P11" s="25">
        <v>0</v>
      </c>
      <c r="Q11" s="25">
        <v>0</v>
      </c>
      <c r="R11" s="69">
        <f>IF((OR(N11="",N11="DNF",N11="DQ",N11="DNC")),"",(N11+(5*O11)+(P11*10)-(Q11*10)))</f>
        <v>72.00999999999999</v>
      </c>
      <c r="S11" s="23">
        <v>50.51</v>
      </c>
      <c r="T11" s="24">
        <v>0</v>
      </c>
      <c r="U11" s="25">
        <v>0</v>
      </c>
      <c r="V11" s="25">
        <v>0</v>
      </c>
      <c r="W11" s="69">
        <f>IF((OR(S11="",S11="DNF",S11="DQ",S11="DNC")),"",(S11+(5*T11)+(U11*10)-(V11*10)))</f>
        <v>50.51</v>
      </c>
      <c r="X11" s="23">
        <v>41.12</v>
      </c>
      <c r="Y11" s="24">
        <v>0</v>
      </c>
      <c r="Z11" s="25">
        <v>0</v>
      </c>
      <c r="AA11" s="25">
        <v>0</v>
      </c>
      <c r="AB11" s="69">
        <f>IF((OR(X11="",X11="DNF",X11="DQ",X11="DNC")),"",(X11+(5*Y11)+(Z11*10)-(AA11*10)))</f>
        <v>41.12</v>
      </c>
      <c r="AC11" s="23">
        <v>54.1</v>
      </c>
      <c r="AD11" s="24">
        <v>0</v>
      </c>
      <c r="AE11" s="25">
        <v>0</v>
      </c>
      <c r="AF11" s="25">
        <v>0</v>
      </c>
      <c r="AG11" s="69">
        <f>IF((OR(AC11="",AC11="DNF",AC11="DQ",AC11="DNC")),"",(AC11+(5*AD11)+(AE11*10)-(AF11*10)))</f>
        <v>54.1</v>
      </c>
      <c r="AH11" s="38" t="s">
        <v>53</v>
      </c>
    </row>
    <row r="12" spans="1:34" s="1" customFormat="1" ht="12.75">
      <c r="A12" s="12" t="s">
        <v>56</v>
      </c>
      <c r="B12" s="10"/>
      <c r="C12" s="9"/>
      <c r="D12" s="11"/>
      <c r="E12" s="31">
        <f>RANK(H12,H$3:H$39,1)</f>
        <v>9</v>
      </c>
      <c r="F12" s="32">
        <f>IF(J12=0,1,0)+IF(O12=0,1,0)+IF(T12=0,1,0)+IF(Y12=0,1,0)+IF(AD12=0,1,0)</f>
        <v>4</v>
      </c>
      <c r="G12" s="33">
        <f>J12+O12+T12+Y12+AD12</f>
        <v>3</v>
      </c>
      <c r="H12" s="36">
        <f>M12+R12+W12+AB12+AG12</f>
        <v>288.72999999999996</v>
      </c>
      <c r="I12" s="23">
        <v>63.19</v>
      </c>
      <c r="J12" s="24">
        <v>0</v>
      </c>
      <c r="K12" s="25">
        <v>0</v>
      </c>
      <c r="L12" s="25">
        <v>0</v>
      </c>
      <c r="M12" s="69">
        <f>IF((OR(I12="",I12="DNF",I12="DQ",I12="DNC")),"",(I12+(5*J12)+(K12*10)-(L12*10)))</f>
        <v>63.19</v>
      </c>
      <c r="N12" s="23">
        <v>56.97</v>
      </c>
      <c r="O12" s="90">
        <v>3</v>
      </c>
      <c r="P12" s="25">
        <v>0</v>
      </c>
      <c r="Q12" s="25">
        <v>0</v>
      </c>
      <c r="R12" s="69">
        <f>IF((OR(N12="",N12="DNF",N12="DQ",N12="DNC")),"",(N12+(5*O12)+(P12*10)-(Q12*10)))</f>
        <v>71.97</v>
      </c>
      <c r="S12" s="23">
        <v>40.76</v>
      </c>
      <c r="T12" s="24">
        <v>0</v>
      </c>
      <c r="U12" s="25">
        <v>0</v>
      </c>
      <c r="V12" s="25">
        <v>0</v>
      </c>
      <c r="W12" s="69">
        <f>IF((OR(S12="",S12="DNF",S12="DQ",S12="DNC")),"",(S12+(5*T12)+(U12*10)-(V12*10)))</f>
        <v>40.76</v>
      </c>
      <c r="X12" s="23">
        <v>52.76</v>
      </c>
      <c r="Y12" s="24">
        <v>0</v>
      </c>
      <c r="Z12" s="25">
        <v>0</v>
      </c>
      <c r="AA12" s="25">
        <v>0</v>
      </c>
      <c r="AB12" s="69">
        <f>IF((OR(X12="",X12="DNF",X12="DQ",X12="DNC")),"",(X12+(5*Y12)+(Z12*10)-(AA12*10)))</f>
        <v>52.76</v>
      </c>
      <c r="AC12" s="23">
        <v>60.05</v>
      </c>
      <c r="AD12" s="24">
        <v>0</v>
      </c>
      <c r="AE12" s="25">
        <v>0</v>
      </c>
      <c r="AF12" s="25">
        <v>0</v>
      </c>
      <c r="AG12" s="69">
        <f>IF((OR(AC12="",AC12="DNF",AC12="DQ",AC12="DNC")),"",(AC12+(5*AD12)+(AE12*10)-(AF12*10)))</f>
        <v>60.05</v>
      </c>
      <c r="AH12" s="38" t="s">
        <v>57</v>
      </c>
    </row>
    <row r="13" spans="1:34" s="1" customFormat="1" ht="12.75">
      <c r="A13" s="12" t="s">
        <v>77</v>
      </c>
      <c r="B13" s="10"/>
      <c r="C13" s="9"/>
      <c r="D13" s="11"/>
      <c r="E13" s="31">
        <f>RANK(H13,H$3:H$39,1)</f>
        <v>10</v>
      </c>
      <c r="F13" s="32">
        <f>IF(J13=0,1,0)+IF(O13=0,1,0)+IF(T13=0,1,0)+IF(Y13=0,1,0)+IF(AD13=0,1,0)</f>
        <v>2</v>
      </c>
      <c r="G13" s="33">
        <f>J13+O13+T13+Y13+AD13</f>
        <v>8</v>
      </c>
      <c r="H13" s="36">
        <f>M13+R13+W13+AB13+AG13</f>
        <v>297.62</v>
      </c>
      <c r="I13" s="23">
        <v>57.12</v>
      </c>
      <c r="J13" s="24">
        <v>1</v>
      </c>
      <c r="K13" s="25">
        <v>0</v>
      </c>
      <c r="L13" s="25">
        <v>0</v>
      </c>
      <c r="M13" s="69">
        <f>IF((OR(I13="",I13="DNF",I13="DQ",I13="DNC")),"",(I13+(5*J13)+(K13*10)-(L13*10)))</f>
        <v>62.12</v>
      </c>
      <c r="N13" s="23">
        <v>57.56</v>
      </c>
      <c r="O13" s="24">
        <v>6</v>
      </c>
      <c r="P13" s="25">
        <v>0</v>
      </c>
      <c r="Q13" s="25">
        <v>0</v>
      </c>
      <c r="R13" s="69">
        <f>IF((OR(N13="",N13="DNF",N13="DQ",N13="DNC")),"",(N13+(5*O13)+(P13*10)-(Q13*10)))</f>
        <v>87.56</v>
      </c>
      <c r="S13" s="23">
        <v>50.15</v>
      </c>
      <c r="T13" s="24">
        <v>0</v>
      </c>
      <c r="U13" s="25">
        <v>0</v>
      </c>
      <c r="V13" s="25">
        <v>0</v>
      </c>
      <c r="W13" s="69">
        <f>IF((OR(S13="",S13="DNF",S13="DQ",S13="DNC")),"",(S13+(5*T13)+(U13*10)-(V13*10)))</f>
        <v>50.15</v>
      </c>
      <c r="X13" s="23">
        <v>44.11</v>
      </c>
      <c r="Y13" s="90">
        <v>0</v>
      </c>
      <c r="Z13" s="25">
        <v>0</v>
      </c>
      <c r="AA13" s="25">
        <v>0</v>
      </c>
      <c r="AB13" s="69">
        <f>IF((OR(X13="",X13="DNF",X13="DQ",X13="DNC")),"",(X13+(5*Y13)+(Z13*10)-(AA13*10)))</f>
        <v>44.11</v>
      </c>
      <c r="AC13" s="23">
        <v>48.68</v>
      </c>
      <c r="AD13" s="24">
        <v>1</v>
      </c>
      <c r="AE13" s="25">
        <v>0</v>
      </c>
      <c r="AF13" s="25">
        <v>0</v>
      </c>
      <c r="AG13" s="69">
        <f>IF((OR(AC13="",AC13="DNF",AC13="DQ",AC13="DNC")),"",(AC13+(5*AD13)+(AE13*10)-(AF13*10)))</f>
        <v>53.68</v>
      </c>
      <c r="AH13" s="38" t="s">
        <v>78</v>
      </c>
    </row>
    <row r="14" spans="1:34" s="1" customFormat="1" ht="12.75">
      <c r="A14" s="12" t="s">
        <v>76</v>
      </c>
      <c r="B14" s="10"/>
      <c r="C14" s="9"/>
      <c r="D14" s="11"/>
      <c r="E14" s="31">
        <f>RANK(H14,H$3:H$39,1)</f>
        <v>11</v>
      </c>
      <c r="F14" s="32">
        <f>IF(J14=0,1,0)+IF(O14=0,1,0)+IF(T14=0,1,0)+IF(Y14=0,1,0)+IF(AD14=0,1,0)</f>
        <v>1</v>
      </c>
      <c r="G14" s="33">
        <f>J14+O14+T14+Y14+AD14</f>
        <v>10</v>
      </c>
      <c r="H14" s="36">
        <f>M14+R14+W14+AB14+AG14</f>
        <v>301.32</v>
      </c>
      <c r="I14" s="23">
        <v>54.83</v>
      </c>
      <c r="J14" s="24">
        <v>1</v>
      </c>
      <c r="K14" s="25">
        <v>0</v>
      </c>
      <c r="L14" s="25">
        <v>0</v>
      </c>
      <c r="M14" s="69">
        <f>IF((OR(I14="",I14="DNF",I14="DQ",I14="DNC")),"",(I14+(5*J14)+(K14*10)-(L14*10)))</f>
        <v>59.83</v>
      </c>
      <c r="N14" s="23">
        <v>50.18</v>
      </c>
      <c r="O14" s="24">
        <v>5</v>
      </c>
      <c r="P14" s="25">
        <v>0</v>
      </c>
      <c r="Q14" s="25">
        <v>0</v>
      </c>
      <c r="R14" s="69">
        <f>IF((OR(N14="",N14="DNF",N14="DQ",N14="DNC")),"",(N14+(5*O14)+(P14*10)-(Q14*10)))</f>
        <v>75.18</v>
      </c>
      <c r="S14" s="23">
        <v>43.29</v>
      </c>
      <c r="T14" s="24">
        <v>2</v>
      </c>
      <c r="U14" s="25">
        <v>0</v>
      </c>
      <c r="V14" s="25">
        <v>0</v>
      </c>
      <c r="W14" s="69">
        <f>IF((OR(S14="",S14="DNF",S14="DQ",S14="DNC")),"",(S14+(5*T14)+(U14*10)-(V14*10)))</f>
        <v>53.29</v>
      </c>
      <c r="X14" s="23">
        <v>36.82</v>
      </c>
      <c r="Y14" s="24">
        <v>0</v>
      </c>
      <c r="Z14" s="25">
        <v>0</v>
      </c>
      <c r="AA14" s="25">
        <v>0</v>
      </c>
      <c r="AB14" s="69">
        <f>IF((OR(X14="",X14="DNF",X14="DQ",X14="DNC")),"",(X14+(5*Y14)+(Z14*10)-(AA14*10)))</f>
        <v>36.82</v>
      </c>
      <c r="AC14" s="23">
        <v>66.2</v>
      </c>
      <c r="AD14" s="90">
        <v>2</v>
      </c>
      <c r="AE14" s="25">
        <v>0</v>
      </c>
      <c r="AF14" s="25">
        <v>0</v>
      </c>
      <c r="AG14" s="69">
        <f>IF((OR(AC14="",AC14="DNF",AC14="DQ",AC14="DNC")),"",(AC14+(5*AD14)+(AE14*10)-(AF14*10)))</f>
        <v>76.2</v>
      </c>
      <c r="AH14" s="38" t="s">
        <v>30</v>
      </c>
    </row>
    <row r="15" spans="1:34" s="1" customFormat="1" ht="12.75">
      <c r="A15" s="12" t="s">
        <v>39</v>
      </c>
      <c r="B15" s="10"/>
      <c r="C15" s="9"/>
      <c r="D15" s="11"/>
      <c r="E15" s="31">
        <f>RANK(H15,H$3:H$39,1)</f>
        <v>12</v>
      </c>
      <c r="F15" s="32">
        <f>IF(J15=0,1,0)+IF(O15=0,1,0)+IF(T15=0,1,0)+IF(Y15=0,1,0)+IF(AD15=0,1,0)</f>
        <v>3</v>
      </c>
      <c r="G15" s="33">
        <f>J15+O15+T15+Y15+AD15</f>
        <v>9</v>
      </c>
      <c r="H15" s="36">
        <f>M15+R15+W15+AB15+AG15</f>
        <v>305.43</v>
      </c>
      <c r="I15" s="23">
        <v>68.26</v>
      </c>
      <c r="J15" s="90">
        <v>0</v>
      </c>
      <c r="K15" s="25">
        <v>0</v>
      </c>
      <c r="L15" s="25">
        <v>0</v>
      </c>
      <c r="M15" s="69">
        <f>IF((OR(I15="",I15="DNF",I15="DQ",I15="DNC")),"",(I15+(5*J15)+(K15*10)-(L15*10)))</f>
        <v>68.26</v>
      </c>
      <c r="N15" s="23">
        <v>48.44</v>
      </c>
      <c r="O15" s="24">
        <v>7</v>
      </c>
      <c r="P15" s="25">
        <v>0</v>
      </c>
      <c r="Q15" s="25">
        <v>0</v>
      </c>
      <c r="R15" s="69">
        <f>IF((OR(N15="",N15="DNF",N15="DQ",N15="DNC")),"",(N15+(5*O15)+(P15*10)-(Q15*10)))</f>
        <v>83.44</v>
      </c>
      <c r="S15" s="23">
        <v>44.32</v>
      </c>
      <c r="T15" s="24">
        <v>0</v>
      </c>
      <c r="U15" s="25">
        <v>0</v>
      </c>
      <c r="V15" s="25">
        <v>0</v>
      </c>
      <c r="W15" s="69">
        <f>IF((OR(S15="",S15="DNF",S15="DQ",S15="DNC")),"",(S15+(5*T15)+(U15*10)-(V15*10)))</f>
        <v>44.32</v>
      </c>
      <c r="X15" s="23">
        <v>46.78</v>
      </c>
      <c r="Y15" s="24">
        <v>0</v>
      </c>
      <c r="Z15" s="25">
        <v>0</v>
      </c>
      <c r="AA15" s="25">
        <v>0</v>
      </c>
      <c r="AB15" s="69">
        <f>IF((OR(X15="",X15="DNF",X15="DQ",X15="DNC")),"",(X15+(5*Y15)+(Z15*10)-(AA15*10)))</f>
        <v>46.78</v>
      </c>
      <c r="AC15" s="23">
        <v>52.63</v>
      </c>
      <c r="AD15" s="24">
        <v>2</v>
      </c>
      <c r="AE15" s="25">
        <v>0</v>
      </c>
      <c r="AF15" s="25">
        <v>0</v>
      </c>
      <c r="AG15" s="69">
        <f>IF((OR(AC15="",AC15="DNF",AC15="DQ",AC15="DNC")),"",(AC15+(5*AD15)+(AE15*10)-(AF15*10)))</f>
        <v>62.63</v>
      </c>
      <c r="AH15" s="38" t="s">
        <v>30</v>
      </c>
    </row>
    <row r="16" spans="1:34" s="1" customFormat="1" ht="12.75">
      <c r="A16" s="12" t="s">
        <v>31</v>
      </c>
      <c r="B16" s="10"/>
      <c r="C16" s="9"/>
      <c r="D16" s="11"/>
      <c r="E16" s="31">
        <f>RANK(H16,H$3:H$39,1)</f>
        <v>13</v>
      </c>
      <c r="F16" s="32">
        <f>IF(J16=0,1,0)+IF(O16=0,1,0)+IF(T16=0,1,0)+IF(Y16=0,1,0)+IF(AD16=0,1,0)</f>
        <v>2</v>
      </c>
      <c r="G16" s="33">
        <f>J16+O16+T16+Y16+AD16</f>
        <v>15</v>
      </c>
      <c r="H16" s="36">
        <f>M16+R16+W16+AB16+AG16</f>
        <v>305.51</v>
      </c>
      <c r="I16" s="23">
        <v>54.1</v>
      </c>
      <c r="J16" s="24">
        <v>6</v>
      </c>
      <c r="K16" s="25">
        <v>0</v>
      </c>
      <c r="L16" s="25">
        <v>0</v>
      </c>
      <c r="M16" s="69">
        <f>IF((OR(I16="",I16="DNF",I16="DQ",I16="DNC")),"",(I16+(5*J16)+(K16*10)-(L16*10)))</f>
        <v>84.1</v>
      </c>
      <c r="N16" s="23">
        <v>41.31</v>
      </c>
      <c r="O16" s="24">
        <v>7</v>
      </c>
      <c r="P16" s="25">
        <v>1</v>
      </c>
      <c r="Q16" s="25">
        <v>0</v>
      </c>
      <c r="R16" s="69">
        <f>IF((OR(N16="",N16="DNF",N16="DQ",N16="DNC")),"",(N16+(5*O16)+(P16*10)-(Q16*10)))</f>
        <v>86.31</v>
      </c>
      <c r="S16" s="23">
        <v>38.22</v>
      </c>
      <c r="T16" s="24">
        <v>2</v>
      </c>
      <c r="U16" s="25">
        <v>0</v>
      </c>
      <c r="V16" s="25">
        <v>0</v>
      </c>
      <c r="W16" s="69">
        <f>IF((OR(S16="",S16="DNF",S16="DQ",S16="DNC")),"",(S16+(5*T16)+(U16*10)-(V16*10)))</f>
        <v>48.22</v>
      </c>
      <c r="X16" s="23">
        <v>41.73</v>
      </c>
      <c r="Y16" s="90">
        <v>0</v>
      </c>
      <c r="Z16" s="25">
        <v>0</v>
      </c>
      <c r="AA16" s="25">
        <v>0</v>
      </c>
      <c r="AB16" s="69">
        <f>IF((OR(X16="",X16="DNF",X16="DQ",X16="DNC")),"",(X16+(5*Y16)+(Z16*10)-(AA16*10)))</f>
        <v>41.73</v>
      </c>
      <c r="AC16" s="23">
        <v>45.15</v>
      </c>
      <c r="AD16" s="24">
        <v>0</v>
      </c>
      <c r="AE16" s="25">
        <v>0</v>
      </c>
      <c r="AF16" s="25">
        <v>0</v>
      </c>
      <c r="AG16" s="69">
        <f>IF((OR(AC16="",AC16="DNF",AC16="DQ",AC16="DNC")),"",(AC16+(5*AD16)+(AE16*10)-(AF16*10)))</f>
        <v>45.15</v>
      </c>
      <c r="AH16" s="38" t="s">
        <v>32</v>
      </c>
    </row>
    <row r="17" spans="1:34" s="1" customFormat="1" ht="12.75">
      <c r="A17" s="12" t="s">
        <v>33</v>
      </c>
      <c r="B17" s="10"/>
      <c r="C17" s="9"/>
      <c r="D17" s="11"/>
      <c r="E17" s="31">
        <f>RANK(H17,H$3:H$39,1)</f>
        <v>14</v>
      </c>
      <c r="F17" s="32">
        <f>IF(J17=0,1,0)+IF(O17=0,1,0)+IF(T17=0,1,0)+IF(Y17=0,1,0)+IF(AD17=0,1,0)</f>
        <v>0</v>
      </c>
      <c r="G17" s="33">
        <f>J17+O17+T17+Y17+AD17</f>
        <v>20</v>
      </c>
      <c r="H17" s="36">
        <f>M17+R17+W17+AB17+AG17</f>
        <v>313.65</v>
      </c>
      <c r="I17" s="23">
        <v>66.34</v>
      </c>
      <c r="J17" s="24">
        <v>6</v>
      </c>
      <c r="K17" s="25">
        <v>0</v>
      </c>
      <c r="L17" s="25">
        <v>0</v>
      </c>
      <c r="M17" s="69">
        <f>IF((OR(I17="",I17="DNF",I17="DQ",I17="DNC")),"",(I17+(5*J17)+(K17*10)-(L17*10)))</f>
        <v>96.34</v>
      </c>
      <c r="N17" s="23">
        <v>39</v>
      </c>
      <c r="O17" s="24">
        <v>4</v>
      </c>
      <c r="P17" s="25">
        <v>0</v>
      </c>
      <c r="Q17" s="25">
        <v>0</v>
      </c>
      <c r="R17" s="69">
        <f>IF((OR(N17="",N17="DNF",N17="DQ",N17="DNC")),"",(N17+(5*O17)+(P17*10)-(Q17*10)))</f>
        <v>59</v>
      </c>
      <c r="S17" s="23">
        <v>25.92</v>
      </c>
      <c r="T17" s="24">
        <v>3</v>
      </c>
      <c r="U17" s="25">
        <v>0</v>
      </c>
      <c r="V17" s="25">
        <v>0</v>
      </c>
      <c r="W17" s="69">
        <f>IF((OR(S17="",S17="DNF",S17="DQ",S17="DNC")),"",(S17+(5*T17)+(U17*10)-(V17*10)))</f>
        <v>40.92</v>
      </c>
      <c r="X17" s="23">
        <v>36.98</v>
      </c>
      <c r="Y17" s="24">
        <v>4</v>
      </c>
      <c r="Z17" s="25">
        <v>0</v>
      </c>
      <c r="AA17" s="25">
        <v>0</v>
      </c>
      <c r="AB17" s="69">
        <f>IF((OR(X17="",X17="DNF",X17="DQ",X17="DNC")),"",(X17+(5*Y17)+(Z17*10)-(AA17*10)))</f>
        <v>56.98</v>
      </c>
      <c r="AC17" s="23">
        <v>45.41</v>
      </c>
      <c r="AD17" s="90">
        <v>3</v>
      </c>
      <c r="AE17" s="25">
        <v>0</v>
      </c>
      <c r="AF17" s="25">
        <v>0</v>
      </c>
      <c r="AG17" s="69">
        <f>IF((OR(AC17="",AC17="DNF",AC17="DQ",AC17="DNC")),"",(AC17+(5*AD17)+(AE17*10)-(AF17*10)))</f>
        <v>60.41</v>
      </c>
      <c r="AH17" s="38" t="s">
        <v>34</v>
      </c>
    </row>
    <row r="18" spans="1:34" s="1" customFormat="1" ht="12.75">
      <c r="A18" s="12" t="s">
        <v>74</v>
      </c>
      <c r="B18" s="10"/>
      <c r="C18" s="9"/>
      <c r="D18" s="11"/>
      <c r="E18" s="31">
        <f>RANK(H18,H$3:H$39,1)</f>
        <v>15</v>
      </c>
      <c r="F18" s="32">
        <f>IF(J18=0,1,0)+IF(O18=0,1,0)+IF(T18=0,1,0)+IF(Y18=0,1,0)+IF(AD18=0,1,0)</f>
        <v>3</v>
      </c>
      <c r="G18" s="33">
        <f>J18+O18+T18+Y18+AD18</f>
        <v>5</v>
      </c>
      <c r="H18" s="36">
        <f>M18+R18+W18+AB18+AG18</f>
        <v>314.18</v>
      </c>
      <c r="I18" s="23">
        <v>59.51</v>
      </c>
      <c r="J18" s="24">
        <v>2</v>
      </c>
      <c r="K18" s="25">
        <v>0</v>
      </c>
      <c r="L18" s="25">
        <v>0</v>
      </c>
      <c r="M18" s="69">
        <f>IF((OR(I18="",I18="DNF",I18="DQ",I18="DNC")),"",(I18+(5*J18)+(K18*10)-(L18*10)))</f>
        <v>69.50999999999999</v>
      </c>
      <c r="N18" s="23">
        <v>54.4</v>
      </c>
      <c r="O18" s="24">
        <v>3</v>
      </c>
      <c r="P18" s="25">
        <v>0</v>
      </c>
      <c r="Q18" s="25">
        <v>0</v>
      </c>
      <c r="R18" s="69">
        <f>IF((OR(N18="",N18="DNF",N18="DQ",N18="DNC")),"",(N18+(5*O18)+(P18*10)-(Q18*10)))</f>
        <v>69.4</v>
      </c>
      <c r="S18" s="23">
        <v>49.66</v>
      </c>
      <c r="T18" s="90">
        <v>0</v>
      </c>
      <c r="U18" s="25">
        <v>1</v>
      </c>
      <c r="V18" s="25">
        <v>0</v>
      </c>
      <c r="W18" s="69">
        <f>IF((OR(S18="",S18="DNF",S18="DQ",S18="DNC")),"",(S18+(5*T18)+(U18*10)-(V18*10)))</f>
        <v>59.66</v>
      </c>
      <c r="X18" s="23">
        <v>55.11</v>
      </c>
      <c r="Y18" s="24">
        <v>0</v>
      </c>
      <c r="Z18" s="25">
        <v>0</v>
      </c>
      <c r="AA18" s="25">
        <v>0</v>
      </c>
      <c r="AB18" s="69">
        <f>IF((OR(X18="",X18="DNF",X18="DQ",X18="DNC")),"",(X18+(5*Y18)+(Z18*10)-(AA18*10)))</f>
        <v>55.11</v>
      </c>
      <c r="AC18" s="23">
        <v>60.5</v>
      </c>
      <c r="AD18" s="24">
        <v>0</v>
      </c>
      <c r="AE18" s="25">
        <v>0</v>
      </c>
      <c r="AF18" s="25">
        <v>0</v>
      </c>
      <c r="AG18" s="69">
        <f>IF((OR(AC18="",AC18="DNF",AC18="DQ",AC18="DNC")),"",(AC18+(5*AD18)+(AE18*10)-(AF18*10)))</f>
        <v>60.5</v>
      </c>
      <c r="AH18" s="38" t="s">
        <v>75</v>
      </c>
    </row>
    <row r="19" spans="1:34" s="1" customFormat="1" ht="12.75">
      <c r="A19" s="12" t="s">
        <v>72</v>
      </c>
      <c r="B19" s="10"/>
      <c r="C19" s="9"/>
      <c r="D19" s="11"/>
      <c r="E19" s="31">
        <f>RANK(H19,H$3:H$39,1)</f>
        <v>16</v>
      </c>
      <c r="F19" s="32">
        <f>IF(J19=0,1,0)+IF(O19=0,1,0)+IF(T19=0,1,0)+IF(Y19=0,1,0)+IF(AD19=0,1,0)</f>
        <v>2</v>
      </c>
      <c r="G19" s="33">
        <f>J19+O19+T19+Y19+AD19</f>
        <v>9</v>
      </c>
      <c r="H19" s="36">
        <f>M19+R19+W19+AB19+AG19</f>
        <v>342.94</v>
      </c>
      <c r="I19" s="23">
        <v>63.77</v>
      </c>
      <c r="J19" s="24">
        <v>2</v>
      </c>
      <c r="K19" s="25">
        <v>0</v>
      </c>
      <c r="L19" s="25">
        <v>0</v>
      </c>
      <c r="M19" s="69">
        <f>IF((OR(I19="",I19="DNF",I19="DQ",I19="DNC")),"",(I19+(5*J19)+(K19*10)-(L19*10)))</f>
        <v>73.77000000000001</v>
      </c>
      <c r="N19" s="23">
        <v>65.32</v>
      </c>
      <c r="O19" s="24">
        <v>6</v>
      </c>
      <c r="P19" s="25">
        <v>0</v>
      </c>
      <c r="Q19" s="25">
        <v>0</v>
      </c>
      <c r="R19" s="69">
        <f>IF((OR(N19="",N19="DNF",N19="DQ",N19="DNC")),"",(N19+(5*O19)+(P19*10)-(Q19*10)))</f>
        <v>95.32</v>
      </c>
      <c r="S19" s="23">
        <v>40.97</v>
      </c>
      <c r="T19" s="90">
        <v>0</v>
      </c>
      <c r="U19" s="25">
        <v>1</v>
      </c>
      <c r="V19" s="25">
        <v>0</v>
      </c>
      <c r="W19" s="69">
        <f>IF((OR(S19="",S19="DNF",S19="DQ",S19="DNC")),"",(S19+(5*T19)+(U19*10)-(V19*10)))</f>
        <v>50.97</v>
      </c>
      <c r="X19" s="23">
        <v>50.13</v>
      </c>
      <c r="Y19" s="24">
        <v>0</v>
      </c>
      <c r="Z19" s="25">
        <v>1</v>
      </c>
      <c r="AA19" s="25">
        <v>0</v>
      </c>
      <c r="AB19" s="69">
        <f>IF((OR(X19="",X19="DNF",X19="DQ",X19="DNC")),"",(X19+(5*Y19)+(Z19*10)-(AA19*10)))</f>
        <v>60.13</v>
      </c>
      <c r="AC19" s="23">
        <v>57.75</v>
      </c>
      <c r="AD19" s="24">
        <v>1</v>
      </c>
      <c r="AE19" s="25">
        <v>0</v>
      </c>
      <c r="AF19" s="25">
        <v>0</v>
      </c>
      <c r="AG19" s="69">
        <f>IF((OR(AC19="",AC19="DNF",AC19="DQ",AC19="DNC")),"",(AC19+(5*AD19)+(AE19*10)-(AF19*10)))</f>
        <v>62.75</v>
      </c>
      <c r="AH19" s="38" t="s">
        <v>57</v>
      </c>
    </row>
    <row r="20" spans="1:34" s="1" customFormat="1" ht="12.75">
      <c r="A20" s="12" t="s">
        <v>54</v>
      </c>
      <c r="B20" s="10"/>
      <c r="C20" s="9"/>
      <c r="D20" s="11"/>
      <c r="E20" s="31">
        <f>RANK(H20,H$3:H$39,1)</f>
        <v>17</v>
      </c>
      <c r="F20" s="32">
        <f>IF(J20=0,1,0)+IF(O20=0,1,0)+IF(T20=0,1,0)+IF(Y20=0,1,0)+IF(AD20=0,1,0)</f>
        <v>4</v>
      </c>
      <c r="G20" s="33">
        <f>J20+O20+T20+Y20+AD20</f>
        <v>7</v>
      </c>
      <c r="H20" s="36">
        <f>M20+R20+W20+AB20+AG20</f>
        <v>364.04999999999995</v>
      </c>
      <c r="I20" s="23">
        <v>63.34</v>
      </c>
      <c r="J20" s="90">
        <v>0</v>
      </c>
      <c r="K20" s="25">
        <v>0</v>
      </c>
      <c r="L20" s="25">
        <v>0</v>
      </c>
      <c r="M20" s="69">
        <f>IF((OR(I20="",I20="DNF",I20="DQ",I20="DNC")),"",(I20+(5*J20)+(K20*10)-(L20*10)))</f>
        <v>63.34</v>
      </c>
      <c r="N20" s="23">
        <v>62.61</v>
      </c>
      <c r="O20" s="24">
        <v>7</v>
      </c>
      <c r="P20" s="25">
        <v>0</v>
      </c>
      <c r="Q20" s="25">
        <v>0</v>
      </c>
      <c r="R20" s="69">
        <f>IF((OR(N20="",N20="DNF",N20="DQ",N20="DNC")),"",(N20+(5*O20)+(P20*10)-(Q20*10)))</f>
        <v>97.61</v>
      </c>
      <c r="S20" s="23">
        <v>49.38</v>
      </c>
      <c r="T20" s="24">
        <v>0</v>
      </c>
      <c r="U20" s="25">
        <v>0</v>
      </c>
      <c r="V20" s="25">
        <v>0</v>
      </c>
      <c r="W20" s="69">
        <f>IF((OR(S20="",S20="DNF",S20="DQ",S20="DNC")),"",(S20+(5*T20)+(U20*10)-(V20*10)))</f>
        <v>49.38</v>
      </c>
      <c r="X20" s="23">
        <v>51.96</v>
      </c>
      <c r="Y20" s="24">
        <v>0</v>
      </c>
      <c r="Z20" s="25">
        <v>0</v>
      </c>
      <c r="AA20" s="25">
        <v>0</v>
      </c>
      <c r="AB20" s="69">
        <f>IF((OR(X20="",X20="DNF",X20="DQ",X20="DNC")),"",(X20+(5*Y20)+(Z20*10)-(AA20*10)))</f>
        <v>51.96</v>
      </c>
      <c r="AC20" s="23">
        <v>101.76</v>
      </c>
      <c r="AD20" s="24">
        <v>0</v>
      </c>
      <c r="AE20" s="25">
        <v>0</v>
      </c>
      <c r="AF20" s="25">
        <v>0</v>
      </c>
      <c r="AG20" s="69">
        <f>IF((OR(AC20="",AC20="DNF",AC20="DQ",AC20="DNC")),"",(AC20+(5*AD20)+(AE20*10)-(AF20*10)))</f>
        <v>101.76</v>
      </c>
      <c r="AH20" s="38" t="s">
        <v>46</v>
      </c>
    </row>
    <row r="21" spans="1:34" s="1" customFormat="1" ht="12.75">
      <c r="A21" s="12" t="s">
        <v>65</v>
      </c>
      <c r="B21" s="10"/>
      <c r="C21" s="9"/>
      <c r="D21" s="11"/>
      <c r="E21" s="31">
        <f>RANK(H21,H$3:H$39,1)</f>
        <v>18</v>
      </c>
      <c r="F21" s="32">
        <f>IF(J21=0,1,0)+IF(O21=0,1,0)+IF(T21=0,1,0)+IF(Y21=0,1,0)+IF(AD21=0,1,0)</f>
        <v>1</v>
      </c>
      <c r="G21" s="33">
        <f>J21+O21+T21+Y21+AD21</f>
        <v>14</v>
      </c>
      <c r="H21" s="36">
        <f>M21+R21+W21+AB21+AG21</f>
        <v>369.2</v>
      </c>
      <c r="I21" s="23">
        <v>73.19</v>
      </c>
      <c r="J21" s="24">
        <v>2</v>
      </c>
      <c r="K21" s="25">
        <v>0</v>
      </c>
      <c r="L21" s="25">
        <v>0</v>
      </c>
      <c r="M21" s="69">
        <f>IF((OR(I21="",I21="DNF",I21="DQ",I21="DNC")),"",(I21+(5*J21)+(K21*10)-(L21*10)))</f>
        <v>83.19</v>
      </c>
      <c r="N21" s="23">
        <v>59.45</v>
      </c>
      <c r="O21" s="24">
        <v>6</v>
      </c>
      <c r="P21" s="25">
        <v>0</v>
      </c>
      <c r="Q21" s="25">
        <v>0</v>
      </c>
      <c r="R21" s="69">
        <f>IF((OR(N21="",N21="DNF",N21="DQ",N21="DNC")),"",(N21+(5*O21)+(P21*10)-(Q21*10)))</f>
        <v>89.45</v>
      </c>
      <c r="S21" s="23">
        <v>37.3</v>
      </c>
      <c r="T21" s="24">
        <v>5</v>
      </c>
      <c r="U21" s="25">
        <v>1</v>
      </c>
      <c r="V21" s="25">
        <v>0</v>
      </c>
      <c r="W21" s="69">
        <f>IF((OR(S21="",S21="DNF",S21="DQ",S21="DNC")),"",(S21+(5*T21)+(U21*10)-(V21*10)))</f>
        <v>72.3</v>
      </c>
      <c r="X21" s="23">
        <v>47.72</v>
      </c>
      <c r="Y21" s="24">
        <v>0</v>
      </c>
      <c r="Z21" s="25">
        <v>0</v>
      </c>
      <c r="AA21" s="25">
        <v>0</v>
      </c>
      <c r="AB21" s="69">
        <f>IF((OR(X21="",X21="DNF",X21="DQ",X21="DNC")),"",(X21+(5*Y21)+(Z21*10)-(AA21*10)))</f>
        <v>47.72</v>
      </c>
      <c r="AC21" s="23">
        <v>71.54</v>
      </c>
      <c r="AD21" s="24">
        <v>1</v>
      </c>
      <c r="AE21" s="25">
        <v>0</v>
      </c>
      <c r="AF21" s="25">
        <v>0</v>
      </c>
      <c r="AG21" s="69">
        <f>IF((OR(AC21="",AC21="DNF",AC21="DQ",AC21="DNC")),"",(AC21+(5*AD21)+(AE21*10)-(AF21*10)))</f>
        <v>76.54</v>
      </c>
      <c r="AH21" s="38" t="s">
        <v>66</v>
      </c>
    </row>
    <row r="22" spans="1:34" s="1" customFormat="1" ht="12.75">
      <c r="A22" s="12" t="s">
        <v>41</v>
      </c>
      <c r="B22" s="10"/>
      <c r="C22" s="9"/>
      <c r="D22" s="11"/>
      <c r="E22" s="31">
        <f>RANK(H22,H$3:H$39,1)</f>
        <v>19</v>
      </c>
      <c r="F22" s="32">
        <f>IF(J22=0,1,0)+IF(O22=0,1,0)+IF(T22=0,1,0)+IF(Y22=0,1,0)+IF(AD22=0,1,0)</f>
        <v>2</v>
      </c>
      <c r="G22" s="33">
        <f>J22+O22+T22+Y22+AD22</f>
        <v>10</v>
      </c>
      <c r="H22" s="36">
        <f>M22+R22+W22+AB22+AG22</f>
        <v>378.54999999999995</v>
      </c>
      <c r="I22" s="23">
        <v>65.79</v>
      </c>
      <c r="J22" s="90">
        <v>0</v>
      </c>
      <c r="K22" s="25">
        <v>0</v>
      </c>
      <c r="L22" s="25">
        <v>0</v>
      </c>
      <c r="M22" s="69">
        <f>IF((OR(I22="",I22="DNF",I22="DQ",I22="DNC")),"",(I22+(5*J22)+(K22*10)-(L22*10)))</f>
        <v>65.79</v>
      </c>
      <c r="N22" s="23">
        <v>60.27</v>
      </c>
      <c r="O22" s="24">
        <v>5</v>
      </c>
      <c r="P22" s="25">
        <v>0</v>
      </c>
      <c r="Q22" s="25">
        <v>0</v>
      </c>
      <c r="R22" s="69">
        <f>IF((OR(N22="",N22="DNF",N22="DQ",N22="DNC")),"",(N22+(5*O22)+(P22*10)-(Q22*10)))</f>
        <v>85.27000000000001</v>
      </c>
      <c r="S22" s="23">
        <v>42.3</v>
      </c>
      <c r="T22" s="24">
        <v>0</v>
      </c>
      <c r="U22" s="25">
        <v>0</v>
      </c>
      <c r="V22" s="25">
        <v>0</v>
      </c>
      <c r="W22" s="69">
        <f>IF((OR(S22="",S22="DNF",S22="DQ",S22="DNC")),"",(S22+(5*T22)+(U22*10)-(V22*10)))</f>
        <v>42.3</v>
      </c>
      <c r="X22" s="23">
        <v>66.66</v>
      </c>
      <c r="Y22" s="24">
        <v>2</v>
      </c>
      <c r="Z22" s="25">
        <v>1</v>
      </c>
      <c r="AA22" s="25">
        <v>0</v>
      </c>
      <c r="AB22" s="69">
        <f>IF((OR(X22="",X22="DNF",X22="DQ",X22="DNC")),"",(X22+(5*Y22)+(Z22*10)-(AA22*10)))</f>
        <v>86.66</v>
      </c>
      <c r="AC22" s="23">
        <v>83.53</v>
      </c>
      <c r="AD22" s="24">
        <v>3</v>
      </c>
      <c r="AE22" s="25">
        <v>0</v>
      </c>
      <c r="AF22" s="25">
        <v>0</v>
      </c>
      <c r="AG22" s="69">
        <f>IF((OR(AC22="",AC22="DNF",AC22="DQ",AC22="DNC")),"",(AC22+(5*AD22)+(AE22*10)-(AF22*10)))</f>
        <v>98.53</v>
      </c>
      <c r="AH22" s="38" t="s">
        <v>42</v>
      </c>
    </row>
    <row r="23" spans="1:34" s="1" customFormat="1" ht="12.75">
      <c r="A23" s="12" t="s">
        <v>35</v>
      </c>
      <c r="B23" s="10"/>
      <c r="C23" s="9"/>
      <c r="D23" s="11"/>
      <c r="E23" s="31">
        <f>RANK(H23,H$3:H$39,1)</f>
        <v>20</v>
      </c>
      <c r="F23" s="32">
        <f>IF(J23=0,1,0)+IF(O23=0,1,0)+IF(T23=0,1,0)+IF(Y23=0,1,0)+IF(AD23=0,1,0)</f>
        <v>2</v>
      </c>
      <c r="G23" s="33">
        <f>J23+O23+T23+Y23+AD23</f>
        <v>11</v>
      </c>
      <c r="H23" s="36">
        <f>M23+R23+W23+AB23+AG23</f>
        <v>380.90000000000003</v>
      </c>
      <c r="I23" s="23">
        <v>65.4</v>
      </c>
      <c r="J23" s="90">
        <v>0</v>
      </c>
      <c r="K23" s="25">
        <v>0</v>
      </c>
      <c r="L23" s="25">
        <v>0</v>
      </c>
      <c r="M23" s="69">
        <f>IF((OR(I23="",I23="DNF",I23="DQ",I23="DNC")),"",(I23+(5*J23)+(K23*10)-(L23*10)))</f>
        <v>65.4</v>
      </c>
      <c r="N23" s="23">
        <v>70.93</v>
      </c>
      <c r="O23" s="24">
        <v>6</v>
      </c>
      <c r="P23" s="25">
        <v>0</v>
      </c>
      <c r="Q23" s="25">
        <v>0</v>
      </c>
      <c r="R23" s="69">
        <f>IF((OR(N23="",N23="DNF",N23="DQ",N23="DNC")),"",(N23+(5*O23)+(P23*10)-(Q23*10)))</f>
        <v>100.93</v>
      </c>
      <c r="S23" s="23">
        <v>53.83</v>
      </c>
      <c r="T23" s="24">
        <v>2</v>
      </c>
      <c r="U23" s="25">
        <v>0</v>
      </c>
      <c r="V23" s="25">
        <v>0</v>
      </c>
      <c r="W23" s="69">
        <f>IF((OR(S23="",S23="DNF",S23="DQ",S23="DNC")),"",(S23+(5*T23)+(U23*10)-(V23*10)))</f>
        <v>63.83</v>
      </c>
      <c r="X23" s="23">
        <v>63.92</v>
      </c>
      <c r="Y23" s="24">
        <v>3</v>
      </c>
      <c r="Z23" s="25">
        <v>0</v>
      </c>
      <c r="AA23" s="25">
        <v>0</v>
      </c>
      <c r="AB23" s="69">
        <f>IF((OR(X23="",X23="DNF",X23="DQ",X23="DNC")),"",(X23+(5*Y23)+(Z23*10)-(AA23*10)))</f>
        <v>78.92</v>
      </c>
      <c r="AC23" s="23">
        <v>71.82</v>
      </c>
      <c r="AD23" s="24">
        <v>0</v>
      </c>
      <c r="AE23" s="25">
        <v>0</v>
      </c>
      <c r="AF23" s="25">
        <v>0</v>
      </c>
      <c r="AG23" s="69">
        <f>IF((OR(AC23="",AC23="DNF",AC23="DQ",AC23="DNC")),"",(AC23+(5*AD23)+(AE23*10)-(AF23*10)))</f>
        <v>71.82</v>
      </c>
      <c r="AH23" s="38" t="s">
        <v>36</v>
      </c>
    </row>
    <row r="24" spans="1:34" s="1" customFormat="1" ht="12.75">
      <c r="A24" s="12" t="s">
        <v>59</v>
      </c>
      <c r="B24" s="10"/>
      <c r="C24" s="9"/>
      <c r="D24" s="11"/>
      <c r="E24" s="31">
        <f>RANK(H24,H$3:H$39,1)</f>
        <v>21</v>
      </c>
      <c r="F24" s="32">
        <f>IF(J24=0,1,0)+IF(O24=0,1,0)+IF(T24=0,1,0)+IF(Y24=0,1,0)+IF(AD24=0,1,0)</f>
        <v>1</v>
      </c>
      <c r="G24" s="33">
        <f>J24+O24+T24+Y24+AD24</f>
        <v>14</v>
      </c>
      <c r="H24" s="36">
        <f>M24+R24+W24+AB24+AG24</f>
        <v>390.59000000000003</v>
      </c>
      <c r="I24" s="23">
        <v>68.52</v>
      </c>
      <c r="J24" s="24">
        <v>6</v>
      </c>
      <c r="K24" s="25">
        <v>0</v>
      </c>
      <c r="L24" s="25">
        <v>0</v>
      </c>
      <c r="M24" s="69">
        <f>IF((OR(I24="",I24="DNF",I24="DQ",I24="DNC")),"",(I24+(5*J24)+(K24*10)-(L24*10)))</f>
        <v>98.52</v>
      </c>
      <c r="N24" s="23">
        <v>52.34</v>
      </c>
      <c r="O24" s="24">
        <v>4</v>
      </c>
      <c r="P24" s="25">
        <v>0</v>
      </c>
      <c r="Q24" s="25">
        <v>0</v>
      </c>
      <c r="R24" s="69">
        <f>IF((OR(N24="",N24="DNF",N24="DQ",N24="DNC")),"",(N24+(5*O24)+(P24*10)-(Q24*10)))</f>
        <v>72.34</v>
      </c>
      <c r="S24" s="23">
        <v>59.85</v>
      </c>
      <c r="T24" s="24">
        <v>3</v>
      </c>
      <c r="U24" s="25">
        <v>0</v>
      </c>
      <c r="V24" s="25">
        <v>0</v>
      </c>
      <c r="W24" s="69">
        <f>IF((OR(S24="",S24="DNF",S24="DQ",S24="DNC")),"",(S24+(5*T24)+(U24*10)-(V24*10)))</f>
        <v>74.85</v>
      </c>
      <c r="X24" s="23">
        <v>61.08</v>
      </c>
      <c r="Y24" s="90">
        <v>0</v>
      </c>
      <c r="Z24" s="25">
        <v>0</v>
      </c>
      <c r="AA24" s="25">
        <v>0</v>
      </c>
      <c r="AB24" s="69">
        <f>IF((OR(X24="",X24="DNF",X24="DQ",X24="DNC")),"",(X24+(5*Y24)+(Z24*10)-(AA24*10)))</f>
        <v>61.08</v>
      </c>
      <c r="AC24" s="23">
        <v>78.8</v>
      </c>
      <c r="AD24" s="24">
        <v>1</v>
      </c>
      <c r="AE24" s="25">
        <v>0</v>
      </c>
      <c r="AF24" s="25">
        <v>0</v>
      </c>
      <c r="AG24" s="69">
        <f>IF((OR(AC24="",AC24="DNF",AC24="DQ",AC24="DNC")),"",(AC24+(5*AD24)+(AE24*10)-(AF24*10)))</f>
        <v>83.8</v>
      </c>
      <c r="AH24" s="38" t="s">
        <v>34</v>
      </c>
    </row>
    <row r="25" spans="1:34" s="1" customFormat="1" ht="12.75">
      <c r="A25" s="12" t="s">
        <v>69</v>
      </c>
      <c r="B25" s="10"/>
      <c r="C25" s="9"/>
      <c r="D25" s="11"/>
      <c r="E25" s="31">
        <f>RANK(H25,H$3:H$39,1)</f>
        <v>22</v>
      </c>
      <c r="F25" s="32">
        <f>IF(J25=0,1,0)+IF(O25=0,1,0)+IF(T25=0,1,0)+IF(Y25=0,1,0)+IF(AD25=0,1,0)</f>
        <v>4</v>
      </c>
      <c r="G25" s="33">
        <f>J25+O25+T25+Y25+AD25</f>
        <v>8</v>
      </c>
      <c r="H25" s="36">
        <f>M25+R25+W25+AB25+AG25</f>
        <v>403.5</v>
      </c>
      <c r="I25" s="23">
        <v>76.57</v>
      </c>
      <c r="J25" s="24">
        <v>0</v>
      </c>
      <c r="K25" s="25">
        <v>0</v>
      </c>
      <c r="L25" s="25">
        <v>0</v>
      </c>
      <c r="M25" s="69">
        <f>IF((OR(I25="",I25="DNF",I25="DQ",I25="DNC")),"",(I25+(5*J25)+(K25*10)-(L25*10)))</f>
        <v>76.57</v>
      </c>
      <c r="N25" s="23">
        <v>73.24</v>
      </c>
      <c r="O25" s="24">
        <v>8</v>
      </c>
      <c r="P25" s="25">
        <v>0</v>
      </c>
      <c r="Q25" s="25">
        <v>0</v>
      </c>
      <c r="R25" s="69">
        <f>IF((OR(N25="",N25="DNF",N25="DQ",N25="DNC")),"",(N25+(5*O25)+(P25*10)-(Q25*10)))</f>
        <v>113.24</v>
      </c>
      <c r="S25" s="23">
        <v>52.8</v>
      </c>
      <c r="T25" s="90">
        <v>0</v>
      </c>
      <c r="U25" s="25">
        <v>1</v>
      </c>
      <c r="V25" s="25">
        <v>0</v>
      </c>
      <c r="W25" s="69">
        <f>IF((OR(S25="",S25="DNF",S25="DQ",S25="DNC")),"",(S25+(5*T25)+(U25*10)-(V25*10)))</f>
        <v>62.8</v>
      </c>
      <c r="X25" s="23">
        <v>65.31</v>
      </c>
      <c r="Y25" s="24">
        <v>0</v>
      </c>
      <c r="Z25" s="25">
        <v>1</v>
      </c>
      <c r="AA25" s="25">
        <v>0</v>
      </c>
      <c r="AB25" s="69">
        <f>IF((OR(X25="",X25="DNF",X25="DQ",X25="DNC")),"",(X25+(5*Y25)+(Z25*10)-(AA25*10)))</f>
        <v>75.31</v>
      </c>
      <c r="AC25" s="23">
        <v>75.58</v>
      </c>
      <c r="AD25" s="24">
        <v>0</v>
      </c>
      <c r="AE25" s="25">
        <v>0</v>
      </c>
      <c r="AF25" s="25">
        <v>0</v>
      </c>
      <c r="AG25" s="69">
        <f>IF((OR(AC25="",AC25="DNF",AC25="DQ",AC25="DNC")),"",(AC25+(5*AD25)+(AE25*10)-(AF25*10)))</f>
        <v>75.58</v>
      </c>
      <c r="AH25" s="38" t="s">
        <v>70</v>
      </c>
    </row>
    <row r="26" spans="1:34" s="1" customFormat="1" ht="12.75">
      <c r="A26" s="12" t="s">
        <v>67</v>
      </c>
      <c r="B26" s="10"/>
      <c r="C26" s="9"/>
      <c r="D26" s="11"/>
      <c r="E26" s="31">
        <f>RANK(H26,H$3:H$39,1)</f>
        <v>23</v>
      </c>
      <c r="F26" s="32">
        <f>IF(J26=0,1,0)+IF(O26=0,1,0)+IF(T26=0,1,0)+IF(Y26=0,1,0)+IF(AD26=0,1,0)</f>
        <v>2</v>
      </c>
      <c r="G26" s="33">
        <f>J26+O26+T26+Y26+AD26</f>
        <v>6</v>
      </c>
      <c r="H26" s="36">
        <f>M26+R26+W26+AB26+AG26</f>
        <v>404.02000000000004</v>
      </c>
      <c r="I26" s="23">
        <v>96.79</v>
      </c>
      <c r="J26" s="24">
        <v>1</v>
      </c>
      <c r="K26" s="25">
        <v>1</v>
      </c>
      <c r="L26" s="25">
        <v>0</v>
      </c>
      <c r="M26" s="69">
        <f>IF((OR(I26="",I26="DNF",I26="DQ",I26="DNC")),"",(I26+(5*J26)+(K26*10)-(L26*10)))</f>
        <v>111.79</v>
      </c>
      <c r="N26" s="23">
        <v>69.79</v>
      </c>
      <c r="O26" s="24">
        <v>4</v>
      </c>
      <c r="P26" s="25">
        <v>0</v>
      </c>
      <c r="Q26" s="25">
        <v>0</v>
      </c>
      <c r="R26" s="69">
        <f>IF((OR(N26="",N26="DNF",N26="DQ",N26="DNC")),"",(N26+(5*O26)+(P26*10)-(Q26*10)))</f>
        <v>89.79</v>
      </c>
      <c r="S26" s="23">
        <v>63.78</v>
      </c>
      <c r="T26" s="24">
        <v>1</v>
      </c>
      <c r="U26" s="25">
        <v>1</v>
      </c>
      <c r="V26" s="25">
        <v>0</v>
      </c>
      <c r="W26" s="69">
        <f>IF((OR(S26="",S26="DNF",S26="DQ",S26="DNC")),"",(S26+(5*T26)+(U26*10)-(V26*10)))</f>
        <v>78.78</v>
      </c>
      <c r="X26" s="23">
        <v>54.73</v>
      </c>
      <c r="Y26" s="24">
        <v>0</v>
      </c>
      <c r="Z26" s="25">
        <v>0</v>
      </c>
      <c r="AA26" s="25">
        <v>0</v>
      </c>
      <c r="AB26" s="69">
        <f>IF((OR(X26="",X26="DNF",X26="DQ",X26="DNC")),"",(X26+(5*Y26)+(Z26*10)-(AA26*10)))</f>
        <v>54.73</v>
      </c>
      <c r="AC26" s="23">
        <v>68.93</v>
      </c>
      <c r="AD26" s="24">
        <v>0</v>
      </c>
      <c r="AE26" s="25">
        <v>0</v>
      </c>
      <c r="AF26" s="25">
        <v>0</v>
      </c>
      <c r="AG26" s="69">
        <f>IF((OR(AC26="",AC26="DNF",AC26="DQ",AC26="DNC")),"",(AC26+(5*AD26)+(AE26*10)-(AF26*10)))</f>
        <v>68.93</v>
      </c>
      <c r="AH26" s="38" t="s">
        <v>68</v>
      </c>
    </row>
    <row r="27" spans="1:34" s="1" customFormat="1" ht="12.75">
      <c r="A27" s="12" t="s">
        <v>62</v>
      </c>
      <c r="B27" s="10"/>
      <c r="C27" s="9"/>
      <c r="D27" s="11"/>
      <c r="E27" s="31">
        <f>RANK(H27,H$3:H$39,1)</f>
        <v>24</v>
      </c>
      <c r="F27" s="32">
        <f>IF(J27=0,1,0)+IF(O27=0,1,0)+IF(T27=0,1,0)+IF(Y27=0,1,0)+IF(AD27=0,1,0)</f>
        <v>2</v>
      </c>
      <c r="G27" s="33">
        <f>J27+O27+T27+Y27+AD27</f>
        <v>11</v>
      </c>
      <c r="H27" s="36">
        <f>M27+R27+W27+AB27+AG27</f>
        <v>408.59999999999997</v>
      </c>
      <c r="I27" s="23">
        <v>64.77</v>
      </c>
      <c r="J27" s="24">
        <v>2</v>
      </c>
      <c r="K27" s="25">
        <v>0</v>
      </c>
      <c r="L27" s="25">
        <v>0</v>
      </c>
      <c r="M27" s="69">
        <f>IF((OR(I27="",I27="DNF",I27="DQ",I27="DNC")),"",(I27+(5*J27)+(K27*10)-(L27*10)))</f>
        <v>74.77</v>
      </c>
      <c r="N27" s="23">
        <v>87.38</v>
      </c>
      <c r="O27" s="24">
        <v>6</v>
      </c>
      <c r="P27" s="25">
        <v>0</v>
      </c>
      <c r="Q27" s="25">
        <v>0</v>
      </c>
      <c r="R27" s="69">
        <f>IF((OR(N27="",N27="DNF",N27="DQ",N27="DNC")),"",(N27+(5*O27)+(P27*10)-(Q27*10)))</f>
        <v>117.38</v>
      </c>
      <c r="S27" s="23">
        <v>74.89</v>
      </c>
      <c r="T27" s="24">
        <v>3</v>
      </c>
      <c r="U27" s="25">
        <v>0</v>
      </c>
      <c r="V27" s="25">
        <v>0</v>
      </c>
      <c r="W27" s="69">
        <f>IF((OR(S27="",S27="DNF",S27="DQ",S27="DNC")),"",(S27+(5*T27)+(U27*10)-(V27*10)))</f>
        <v>89.89</v>
      </c>
      <c r="X27" s="23">
        <v>57.14</v>
      </c>
      <c r="Y27" s="90">
        <v>0</v>
      </c>
      <c r="Z27" s="25">
        <v>0</v>
      </c>
      <c r="AA27" s="25">
        <v>0</v>
      </c>
      <c r="AB27" s="69">
        <f>IF((OR(X27="",X27="DNF",X27="DQ",X27="DNC")),"",(X27+(5*Y27)+(Z27*10)-(AA27*10)))</f>
        <v>57.14</v>
      </c>
      <c r="AC27" s="23">
        <v>69.42</v>
      </c>
      <c r="AD27" s="24">
        <v>0</v>
      </c>
      <c r="AE27" s="25">
        <v>0</v>
      </c>
      <c r="AF27" s="25">
        <v>0</v>
      </c>
      <c r="AG27" s="69">
        <f>IF((OR(AC27="",AC27="DNF",AC27="DQ",AC27="DNC")),"",(AC27+(5*AD27)+(AE27*10)-(AF27*10)))</f>
        <v>69.42</v>
      </c>
      <c r="AH27" s="38" t="s">
        <v>63</v>
      </c>
    </row>
    <row r="28" spans="1:34" s="1" customFormat="1" ht="12.75">
      <c r="A28" s="12" t="s">
        <v>51</v>
      </c>
      <c r="B28" s="10"/>
      <c r="C28" s="9"/>
      <c r="D28" s="11"/>
      <c r="E28" s="31">
        <f>RANK(H28,H$3:H$39,1)</f>
        <v>25</v>
      </c>
      <c r="F28" s="32">
        <f>IF(J28=0,1,0)+IF(O28=0,1,0)+IF(T28=0,1,0)+IF(Y28=0,1,0)+IF(AD28=0,1,0)</f>
        <v>0</v>
      </c>
      <c r="G28" s="33">
        <f>J28+O28+T28+Y28+AD28</f>
        <v>31</v>
      </c>
      <c r="H28" s="36">
        <f>M28+R28+W28+AB28+AG28</f>
        <v>412.46000000000004</v>
      </c>
      <c r="I28" s="23">
        <v>69.4</v>
      </c>
      <c r="J28" s="24">
        <v>8</v>
      </c>
      <c r="K28" s="25">
        <v>0</v>
      </c>
      <c r="L28" s="25">
        <v>0</v>
      </c>
      <c r="M28" s="69">
        <f>IF((OR(I28="",I28="DNF",I28="DQ",I28="DNC")),"",(I28+(5*J28)+(K28*10)-(L28*10)))</f>
        <v>109.4</v>
      </c>
      <c r="N28" s="23">
        <v>42.93</v>
      </c>
      <c r="O28" s="24">
        <v>4</v>
      </c>
      <c r="P28" s="25">
        <v>0</v>
      </c>
      <c r="Q28" s="25">
        <v>0</v>
      </c>
      <c r="R28" s="69">
        <f>IF((OR(N28="",N28="DNF",N28="DQ",N28="DNC")),"",(N28+(5*O28)+(P28*10)-(Q28*10)))</f>
        <v>62.93</v>
      </c>
      <c r="S28" s="23">
        <v>26.47</v>
      </c>
      <c r="T28" s="24">
        <v>8</v>
      </c>
      <c r="U28" s="25">
        <v>0</v>
      </c>
      <c r="V28" s="25">
        <v>0</v>
      </c>
      <c r="W28" s="69">
        <f>IF((OR(S28="",S28="DNF",S28="DQ",S28="DNC")),"",(S28+(5*T28)+(U28*10)-(V28*10)))</f>
        <v>66.47</v>
      </c>
      <c r="X28" s="23">
        <v>51.17</v>
      </c>
      <c r="Y28" s="24">
        <v>6</v>
      </c>
      <c r="Z28" s="25">
        <v>0</v>
      </c>
      <c r="AA28" s="25">
        <v>0</v>
      </c>
      <c r="AB28" s="69">
        <f>IF((OR(X28="",X28="DNF",X28="DQ",X28="DNC")),"",(X28+(5*Y28)+(Z28*10)-(AA28*10)))</f>
        <v>81.17</v>
      </c>
      <c r="AC28" s="23">
        <v>67.49</v>
      </c>
      <c r="AD28" s="24">
        <v>5</v>
      </c>
      <c r="AE28" s="25">
        <v>0</v>
      </c>
      <c r="AF28" s="25">
        <v>0</v>
      </c>
      <c r="AG28" s="69">
        <f>IF((OR(AC28="",AC28="DNF",AC28="DQ",AC28="DNC")),"",(AC28+(5*AD28)+(AE28*10)-(AF28*10)))</f>
        <v>92.49</v>
      </c>
      <c r="AH28" s="38" t="s">
        <v>34</v>
      </c>
    </row>
    <row r="29" spans="1:34" s="1" customFormat="1" ht="12.75">
      <c r="A29" s="12" t="s">
        <v>48</v>
      </c>
      <c r="B29" s="10"/>
      <c r="C29" s="9"/>
      <c r="D29" s="11"/>
      <c r="E29" s="31">
        <f>RANK(H29,H$3:H$39,1)</f>
        <v>26</v>
      </c>
      <c r="F29" s="32">
        <f>IF(J29=0,1,0)+IF(O29=0,1,0)+IF(T29=0,1,0)+IF(Y29=0,1,0)+IF(AD29=0,1,0)</f>
        <v>3</v>
      </c>
      <c r="G29" s="33">
        <f>J29+O29+T29+Y29+AD29</f>
        <v>13</v>
      </c>
      <c r="H29" s="36">
        <f>M29+R29+W29+AB29+AG29</f>
        <v>471.75</v>
      </c>
      <c r="I29" s="23">
        <v>117.18</v>
      </c>
      <c r="J29" s="24">
        <v>7</v>
      </c>
      <c r="K29" s="25">
        <v>0</v>
      </c>
      <c r="L29" s="25">
        <v>0</v>
      </c>
      <c r="M29" s="69">
        <f>IF((OR(I29="",I29="DNF",I29="DQ",I29="DNC")),"",(I29+(5*J29)+(K29*10)-(L29*10)))</f>
        <v>152.18</v>
      </c>
      <c r="N29" s="23">
        <v>70.62</v>
      </c>
      <c r="O29" s="24">
        <v>6</v>
      </c>
      <c r="P29" s="25">
        <v>0</v>
      </c>
      <c r="Q29" s="25">
        <v>0</v>
      </c>
      <c r="R29" s="69">
        <f>IF((OR(N29="",N29="DNF",N29="DQ",N29="DNC")),"",(N29+(5*O29)+(P29*10)-(Q29*10)))</f>
        <v>100.62</v>
      </c>
      <c r="S29" s="23">
        <v>60.47</v>
      </c>
      <c r="T29" s="90">
        <v>0</v>
      </c>
      <c r="U29" s="25">
        <v>0</v>
      </c>
      <c r="V29" s="25">
        <v>0</v>
      </c>
      <c r="W29" s="69">
        <f>IF((OR(S29="",S29="DNF",S29="DQ",S29="DNC")),"",(S29+(5*T29)+(U29*10)-(V29*10)))</f>
        <v>60.47</v>
      </c>
      <c r="X29" s="23">
        <v>62.33</v>
      </c>
      <c r="Y29" s="24">
        <v>0</v>
      </c>
      <c r="Z29" s="25">
        <v>0</v>
      </c>
      <c r="AA29" s="25">
        <v>0</v>
      </c>
      <c r="AB29" s="69">
        <f>IF((OR(X29="",X29="DNF",X29="DQ",X29="DNC")),"",(X29+(5*Y29)+(Z29*10)-(AA29*10)))</f>
        <v>62.33</v>
      </c>
      <c r="AC29" s="23">
        <v>96.15</v>
      </c>
      <c r="AD29" s="24">
        <v>0</v>
      </c>
      <c r="AE29" s="25">
        <v>0</v>
      </c>
      <c r="AF29" s="25">
        <v>0</v>
      </c>
      <c r="AG29" s="69">
        <f>IF((OR(AC29="",AC29="DNF",AC29="DQ",AC29="DNC")),"",(AC29+(5*AD29)+(AE29*10)-(AF29*10)))</f>
        <v>96.15</v>
      </c>
      <c r="AH29" s="38" t="s">
        <v>49</v>
      </c>
    </row>
    <row r="30" spans="1:34" s="1" customFormat="1" ht="12.75">
      <c r="A30" s="12" t="s">
        <v>60</v>
      </c>
      <c r="B30" s="10"/>
      <c r="C30" s="9"/>
      <c r="D30" s="11"/>
      <c r="E30" s="31">
        <f>RANK(H30,H$3:H$39,1)</f>
        <v>27</v>
      </c>
      <c r="F30" s="32">
        <f>IF(J30=0,1,0)+IF(O30=0,1,0)+IF(T30=0,1,0)+IF(Y30=0,1,0)+IF(AD30=0,1,0)</f>
        <v>1</v>
      </c>
      <c r="G30" s="33">
        <f>J30+O30+T30+Y30+AD30</f>
        <v>14</v>
      </c>
      <c r="H30" s="36">
        <f>M30+R30+W30+AB30+AG30</f>
        <v>480.83000000000004</v>
      </c>
      <c r="I30" s="23">
        <v>102.25</v>
      </c>
      <c r="J30" s="24">
        <v>4</v>
      </c>
      <c r="K30" s="25">
        <v>0</v>
      </c>
      <c r="L30" s="25">
        <v>0</v>
      </c>
      <c r="M30" s="69">
        <f>IF((OR(I30="",I30="DNF",I30="DQ",I30="DNC")),"",(I30+(5*J30)+(K30*10)-(L30*10)))</f>
        <v>122.25</v>
      </c>
      <c r="N30" s="23">
        <v>63.49</v>
      </c>
      <c r="O30" s="24">
        <v>4</v>
      </c>
      <c r="P30" s="25">
        <v>0</v>
      </c>
      <c r="Q30" s="25">
        <v>0</v>
      </c>
      <c r="R30" s="69">
        <f>IF((OR(N30="",N30="DNF",N30="DQ",N30="DNC")),"",(N30+(5*O30)+(P30*10)-(Q30*10)))</f>
        <v>83.49000000000001</v>
      </c>
      <c r="S30" s="23">
        <v>75.04</v>
      </c>
      <c r="T30" s="24">
        <v>4</v>
      </c>
      <c r="U30" s="25">
        <v>1</v>
      </c>
      <c r="V30" s="25">
        <v>0</v>
      </c>
      <c r="W30" s="69">
        <f>IF((OR(S30="",S30="DNF",S30="DQ",S30="DNC")),"",(S30+(5*T30)+(U30*10)-(V30*10)))</f>
        <v>105.04</v>
      </c>
      <c r="X30" s="23">
        <v>75.3</v>
      </c>
      <c r="Y30" s="90">
        <v>0</v>
      </c>
      <c r="Z30" s="25">
        <v>0</v>
      </c>
      <c r="AA30" s="25">
        <v>0</v>
      </c>
      <c r="AB30" s="69">
        <f>IF((OR(X30="",X30="DNF",X30="DQ",X30="DNC")),"",(X30+(5*Y30)+(Z30*10)-(AA30*10)))</f>
        <v>75.3</v>
      </c>
      <c r="AC30" s="23">
        <v>84.75</v>
      </c>
      <c r="AD30" s="24">
        <v>2</v>
      </c>
      <c r="AE30" s="25">
        <v>0</v>
      </c>
      <c r="AF30" s="25">
        <v>0</v>
      </c>
      <c r="AG30" s="69">
        <f>IF((OR(AC30="",AC30="DNF",AC30="DQ",AC30="DNC")),"",(AC30+(5*AD30)+(AE30*10)-(AF30*10)))</f>
        <v>94.75</v>
      </c>
      <c r="AH30" s="38" t="s">
        <v>61</v>
      </c>
    </row>
    <row r="31" spans="1:34" s="1" customFormat="1" ht="12.75">
      <c r="A31" s="12" t="s">
        <v>79</v>
      </c>
      <c r="B31" s="10"/>
      <c r="C31" s="9"/>
      <c r="D31" s="11"/>
      <c r="E31" s="31">
        <f>RANK(H31,H$3:H$39,1)</f>
        <v>28</v>
      </c>
      <c r="F31" s="32">
        <f>IF(J31=0,1,0)+IF(O31=0,1,0)+IF(T31=0,1,0)+IF(Y31=0,1,0)+IF(AD31=0,1,0)</f>
        <v>0</v>
      </c>
      <c r="G31" s="33">
        <f>J31+O31+T31+Y31+AD31</f>
        <v>21</v>
      </c>
      <c r="H31" s="36">
        <f>M31+R31+W31+AB31+AG31</f>
        <v>499.33000000000004</v>
      </c>
      <c r="I31" s="23">
        <v>82.11</v>
      </c>
      <c r="J31" s="24">
        <v>3</v>
      </c>
      <c r="K31" s="25">
        <v>0</v>
      </c>
      <c r="L31" s="25">
        <v>0</v>
      </c>
      <c r="M31" s="69">
        <f>IF((OR(I31="",I31="DNF",I31="DQ",I31="DNC")),"",(I31+(5*J31)+(K31*10)-(L31*10)))</f>
        <v>97.11</v>
      </c>
      <c r="N31" s="23">
        <v>71.25</v>
      </c>
      <c r="O31" s="24">
        <v>8</v>
      </c>
      <c r="P31" s="25">
        <v>0</v>
      </c>
      <c r="Q31" s="25">
        <v>0</v>
      </c>
      <c r="R31" s="69">
        <f>IF((OR(N31="",N31="DNF",N31="DQ",N31="DNC")),"",(N31+(5*O31)+(P31*10)-(Q31*10)))</f>
        <v>111.25</v>
      </c>
      <c r="S31" s="23">
        <v>49.73</v>
      </c>
      <c r="T31" s="24">
        <v>4</v>
      </c>
      <c r="U31" s="25">
        <v>1</v>
      </c>
      <c r="V31" s="25">
        <v>0</v>
      </c>
      <c r="W31" s="69">
        <f>IF((OR(S31="",S31="DNF",S31="DQ",S31="DNC")),"",(S31+(5*T31)+(U31*10)-(V31*10)))</f>
        <v>79.72999999999999</v>
      </c>
      <c r="X31" s="23">
        <v>74.15</v>
      </c>
      <c r="Y31" s="24">
        <v>3</v>
      </c>
      <c r="Z31" s="25">
        <v>0</v>
      </c>
      <c r="AA31" s="25">
        <v>0</v>
      </c>
      <c r="AB31" s="69">
        <f>IF((OR(X31="",X31="DNF",X31="DQ",X31="DNC")),"",(X31+(5*Y31)+(Z31*10)-(AA31*10)))</f>
        <v>89.15</v>
      </c>
      <c r="AC31" s="23">
        <v>107.09</v>
      </c>
      <c r="AD31" s="24">
        <v>3</v>
      </c>
      <c r="AE31" s="25">
        <v>0</v>
      </c>
      <c r="AF31" s="25">
        <v>0</v>
      </c>
      <c r="AG31" s="69">
        <f>IF((OR(AC31="",AC31="DNF",AC31="DQ",AC31="DNC")),"",(AC31+(5*AD31)+(AE31*10)-(AF31*10)))</f>
        <v>122.09</v>
      </c>
      <c r="AH31" s="38" t="s">
        <v>80</v>
      </c>
    </row>
    <row r="32" spans="1:34" s="1" customFormat="1" ht="12.75">
      <c r="A32" s="12" t="s">
        <v>73</v>
      </c>
      <c r="B32" s="10"/>
      <c r="C32" s="9"/>
      <c r="D32" s="11"/>
      <c r="E32" s="31">
        <f>RANK(H32,H$3:H$39,1)</f>
        <v>29</v>
      </c>
      <c r="F32" s="32">
        <f>IF(J32=0,1,0)+IF(O32=0,1,0)+IF(T32=0,1,0)+IF(Y32=0,1,0)+IF(AD32=0,1,0)</f>
        <v>1</v>
      </c>
      <c r="G32" s="33">
        <f>J32+O32+T32+Y32+AD32</f>
        <v>27</v>
      </c>
      <c r="H32" s="36">
        <f>M32+R32+W32+AB32+AG32</f>
        <v>500.11</v>
      </c>
      <c r="I32" s="23">
        <v>58.17</v>
      </c>
      <c r="J32" s="24">
        <v>5</v>
      </c>
      <c r="K32" s="25">
        <v>1</v>
      </c>
      <c r="L32" s="25">
        <v>0</v>
      </c>
      <c r="M32" s="69">
        <f>IF((OR(I32="",I32="DNF",I32="DQ",I32="DNC")),"",(I32+(5*J32)+(K32*10)-(L32*10)))</f>
        <v>93.17</v>
      </c>
      <c r="N32" s="23">
        <v>85.39</v>
      </c>
      <c r="O32" s="24">
        <v>8</v>
      </c>
      <c r="P32" s="25">
        <v>0</v>
      </c>
      <c r="Q32" s="25">
        <v>0</v>
      </c>
      <c r="R32" s="69">
        <f>IF((OR(N32="",N32="DNF",N32="DQ",N32="DNC")),"",(N32+(5*O32)+(P32*10)-(Q32*10)))</f>
        <v>125.39</v>
      </c>
      <c r="S32" s="23">
        <v>62.55</v>
      </c>
      <c r="T32" s="24">
        <v>6</v>
      </c>
      <c r="U32" s="25">
        <v>1</v>
      </c>
      <c r="V32" s="25">
        <v>0</v>
      </c>
      <c r="W32" s="69">
        <f>IF((OR(S32="",S32="DNF",S32="DQ",S32="DNC")),"",(S32+(5*T32)+(U32*10)-(V32*10)))</f>
        <v>102.55</v>
      </c>
      <c r="X32" s="23">
        <v>57.28</v>
      </c>
      <c r="Y32" s="90">
        <v>0</v>
      </c>
      <c r="Z32" s="25">
        <v>0</v>
      </c>
      <c r="AA32" s="25">
        <v>0</v>
      </c>
      <c r="AB32" s="69">
        <f>IF((OR(X32="",X32="DNF",X32="DQ",X32="DNC")),"",(X32+(5*Y32)+(Z32*10)-(AA32*10)))</f>
        <v>57.28</v>
      </c>
      <c r="AC32" s="23">
        <v>81.72</v>
      </c>
      <c r="AD32" s="24">
        <v>8</v>
      </c>
      <c r="AE32" s="25">
        <v>0</v>
      </c>
      <c r="AF32" s="25">
        <v>0</v>
      </c>
      <c r="AG32" s="69">
        <f>IF((OR(AC32="",AC32="DNF",AC32="DQ",AC32="DNC")),"",(AC32+(5*AD32)+(AE32*10)-(AF32*10)))</f>
        <v>121.72</v>
      </c>
      <c r="AH32" s="38" t="s">
        <v>42</v>
      </c>
    </row>
    <row r="33" spans="1:34" s="1" customFormat="1" ht="12.75">
      <c r="A33" s="12" t="s">
        <v>47</v>
      </c>
      <c r="B33" s="10"/>
      <c r="C33" s="9"/>
      <c r="D33" s="11"/>
      <c r="E33" s="31">
        <f>RANK(H33,H$3:H$39,1)</f>
        <v>30</v>
      </c>
      <c r="F33" s="32">
        <f>IF(J33=0,1,0)+IF(O33=0,1,0)+IF(T33=0,1,0)+IF(Y33=0,1,0)+IF(AD33=0,1,0)</f>
        <v>2</v>
      </c>
      <c r="G33" s="33">
        <f>J33+O33+T33+Y33+AD33</f>
        <v>14</v>
      </c>
      <c r="H33" s="36">
        <f>M33+R33+W33+AB33+AG33</f>
        <v>509.4100000000001</v>
      </c>
      <c r="I33" s="23">
        <v>107.05</v>
      </c>
      <c r="J33" s="24">
        <v>5</v>
      </c>
      <c r="K33" s="25">
        <v>0</v>
      </c>
      <c r="L33" s="25">
        <v>0</v>
      </c>
      <c r="M33" s="69">
        <f>IF((OR(I33="",I33="DNF",I33="DQ",I33="DNC")),"",(I33+(5*J33)+(K33*10)-(L33*10)))</f>
        <v>132.05</v>
      </c>
      <c r="N33" s="23">
        <v>89.11</v>
      </c>
      <c r="O33" s="24">
        <v>4</v>
      </c>
      <c r="P33" s="25">
        <v>0</v>
      </c>
      <c r="Q33" s="25">
        <v>0</v>
      </c>
      <c r="R33" s="69">
        <f>IF((OR(N33="",N33="DNF",N33="DQ",N33="DNC")),"",(N33+(5*O33)+(P33*10)-(Q33*10)))</f>
        <v>109.11</v>
      </c>
      <c r="S33" s="23">
        <v>67.28</v>
      </c>
      <c r="T33" s="24">
        <v>5</v>
      </c>
      <c r="U33" s="25">
        <v>0</v>
      </c>
      <c r="V33" s="25">
        <v>0</v>
      </c>
      <c r="W33" s="69">
        <f>IF((OR(S33="",S33="DNF",S33="DQ",S33="DNC")),"",(S33+(5*T33)+(U33*10)-(V33*10)))</f>
        <v>92.28</v>
      </c>
      <c r="X33" s="23">
        <v>80.04</v>
      </c>
      <c r="Y33" s="24">
        <v>0</v>
      </c>
      <c r="Z33" s="25">
        <v>0</v>
      </c>
      <c r="AA33" s="25">
        <v>0</v>
      </c>
      <c r="AB33" s="69">
        <f>IF((OR(X33="",X33="DNF",X33="DQ",X33="DNC")),"",(X33+(5*Y33)+(Z33*10)-(AA33*10)))</f>
        <v>80.04</v>
      </c>
      <c r="AC33" s="23">
        <v>95.93</v>
      </c>
      <c r="AD33" s="24">
        <v>0</v>
      </c>
      <c r="AE33" s="25">
        <v>0</v>
      </c>
      <c r="AF33" s="25">
        <v>0</v>
      </c>
      <c r="AG33" s="69">
        <f>IF((OR(AC33="",AC33="DNF",AC33="DQ",AC33="DNC")),"",(AC33+(5*AD33)+(AE33*10)-(AF33*10)))</f>
        <v>95.93</v>
      </c>
      <c r="AH33" s="38" t="s">
        <v>34</v>
      </c>
    </row>
    <row r="34" spans="1:34" s="1" customFormat="1" ht="12.75">
      <c r="A34" s="12" t="s">
        <v>29</v>
      </c>
      <c r="B34" s="10"/>
      <c r="C34" s="9"/>
      <c r="D34" s="11"/>
      <c r="E34" s="31">
        <f>RANK(H34,H$3:H$39,1)</f>
        <v>31</v>
      </c>
      <c r="F34" s="32">
        <f>IF(J34=0,1,0)+IF(O34=0,1,0)+IF(T34=0,1,0)+IF(Y34=0,1,0)+IF(AD34=0,1,0)</f>
        <v>2</v>
      </c>
      <c r="G34" s="33">
        <f>J34+O34+T34+Y34+AD34</f>
        <v>5</v>
      </c>
      <c r="H34" s="36">
        <f>M34+R34+W34+AB34+AG34</f>
        <v>586.14</v>
      </c>
      <c r="I34" s="23">
        <v>135.43</v>
      </c>
      <c r="J34" s="24">
        <v>2</v>
      </c>
      <c r="K34" s="25">
        <v>0</v>
      </c>
      <c r="L34" s="25">
        <v>0</v>
      </c>
      <c r="M34" s="69">
        <f>IF((OR(I34="",I34="DNF",I34="DQ",I34="DNC")),"",(I34+(5*J34)+(K34*10)-(L34*10)))</f>
        <v>145.43</v>
      </c>
      <c r="N34" s="23">
        <v>107.24</v>
      </c>
      <c r="O34" s="24">
        <v>2</v>
      </c>
      <c r="P34" s="25">
        <v>0</v>
      </c>
      <c r="Q34" s="25">
        <v>0</v>
      </c>
      <c r="R34" s="69">
        <f>IF((OR(N34="",N34="DNF",N34="DQ",N34="DNC")),"",(N34+(5*O34)+(P34*10)-(Q34*10)))</f>
        <v>117.24</v>
      </c>
      <c r="S34" s="23">
        <v>85.98</v>
      </c>
      <c r="T34" s="24">
        <v>0</v>
      </c>
      <c r="U34" s="25">
        <v>0</v>
      </c>
      <c r="V34" s="25">
        <v>0</v>
      </c>
      <c r="W34" s="69">
        <f>IF((OR(S34="",S34="DNF",S34="DQ",S34="DNC")),"",(S34+(5*T34)+(U34*10)-(V34*10)))</f>
        <v>85.98</v>
      </c>
      <c r="X34" s="23">
        <v>91.84</v>
      </c>
      <c r="Y34" s="24">
        <v>0</v>
      </c>
      <c r="Z34" s="25">
        <v>0</v>
      </c>
      <c r="AA34" s="25">
        <v>0</v>
      </c>
      <c r="AB34" s="69">
        <f>IF((OR(X34="",X34="DNF",X34="DQ",X34="DNC")),"",(X34+(5*Y34)+(Z34*10)-(AA34*10)))</f>
        <v>91.84</v>
      </c>
      <c r="AC34" s="23">
        <v>140.65</v>
      </c>
      <c r="AD34" s="24">
        <v>1</v>
      </c>
      <c r="AE34" s="25">
        <v>0</v>
      </c>
      <c r="AF34" s="25">
        <v>0</v>
      </c>
      <c r="AG34" s="69">
        <f>IF((OR(AC34="",AC34="DNF",AC34="DQ",AC34="DNC")),"",(AC34+(5*AD34)+(AE34*10)-(AF34*10)))</f>
        <v>145.65</v>
      </c>
      <c r="AH34" s="38" t="s">
        <v>30</v>
      </c>
    </row>
    <row r="35" spans="1:34" s="1" customFormat="1" ht="12.75">
      <c r="A35" s="12" t="s">
        <v>44</v>
      </c>
      <c r="B35" s="10"/>
      <c r="C35" s="9"/>
      <c r="D35" s="11"/>
      <c r="E35" s="31">
        <f>RANK(H35,H$3:H$39,1)</f>
        <v>32</v>
      </c>
      <c r="F35" s="32">
        <f>IF(J35=0,1,0)+IF(O35=0,1,0)+IF(T35=0,1,0)+IF(Y35=0,1,0)+IF(AD35=0,1,0)</f>
        <v>4</v>
      </c>
      <c r="G35" s="33">
        <f>J35+O35+T35+Y35+AD35</f>
        <v>8</v>
      </c>
      <c r="H35" s="36">
        <f>M35+R35+W35+AB35+AG35</f>
        <v>601.9300000000001</v>
      </c>
      <c r="I35" s="23">
        <v>109.45</v>
      </c>
      <c r="J35" s="24">
        <v>0</v>
      </c>
      <c r="K35" s="25">
        <v>0</v>
      </c>
      <c r="L35" s="25">
        <v>0</v>
      </c>
      <c r="M35" s="69">
        <f>IF((OR(I35="",I35="DNF",I35="DQ",I35="DNC")),"",(I35+(5*J35)+(K35*10)-(L35*10)))</f>
        <v>109.45</v>
      </c>
      <c r="N35" s="23">
        <v>101.73</v>
      </c>
      <c r="O35" s="24">
        <v>8</v>
      </c>
      <c r="P35" s="25">
        <v>0</v>
      </c>
      <c r="Q35" s="25">
        <v>0</v>
      </c>
      <c r="R35" s="69">
        <f>IF((OR(N35="",N35="DNF",N35="DQ",N35="DNC")),"",(N35+(5*O35)+(P35*10)-(Q35*10)))</f>
        <v>141.73000000000002</v>
      </c>
      <c r="S35" s="23">
        <v>88.8</v>
      </c>
      <c r="T35" s="24">
        <v>0</v>
      </c>
      <c r="U35" s="25">
        <v>0</v>
      </c>
      <c r="V35" s="25">
        <v>0</v>
      </c>
      <c r="W35" s="69">
        <f>IF((OR(S35="",S35="DNF",S35="DQ",S35="DNC")),"",(S35+(5*T35)+(U35*10)-(V35*10)))</f>
        <v>88.8</v>
      </c>
      <c r="X35" s="23">
        <v>101.2</v>
      </c>
      <c r="Y35" s="24">
        <v>0</v>
      </c>
      <c r="Z35" s="25">
        <v>0</v>
      </c>
      <c r="AA35" s="25">
        <v>0</v>
      </c>
      <c r="AB35" s="69">
        <f>IF((OR(X35="",X35="DNF",X35="DQ",X35="DNC")),"",(X35+(5*Y35)+(Z35*10)-(AA35*10)))</f>
        <v>101.2</v>
      </c>
      <c r="AC35" s="23">
        <v>160.75</v>
      </c>
      <c r="AD35" s="24">
        <v>0</v>
      </c>
      <c r="AE35" s="25">
        <v>0</v>
      </c>
      <c r="AF35" s="25">
        <v>0</v>
      </c>
      <c r="AG35" s="69">
        <f>IF((OR(AC35="",AC35="DNF",AC35="DQ",AC35="DNC")),"",(AC35+(5*AD35)+(AE35*10)-(AF35*10)))</f>
        <v>160.75</v>
      </c>
      <c r="AH35" s="38" t="s">
        <v>42</v>
      </c>
    </row>
    <row r="36" spans="1:34" s="1" customFormat="1" ht="12.75">
      <c r="A36" s="12" t="s">
        <v>71</v>
      </c>
      <c r="B36" s="10"/>
      <c r="C36" s="9"/>
      <c r="D36" s="11"/>
      <c r="E36" s="31">
        <f>RANK(H36,H$3:H$39,1)</f>
        <v>33</v>
      </c>
      <c r="F36" s="32">
        <f>IF(J36=0,1,0)+IF(O36=0,1,0)+IF(T36=0,1,0)+IF(Y36=0,1,0)+IF(AD36=0,1,0)</f>
        <v>1</v>
      </c>
      <c r="G36" s="33">
        <f>J36+O36+T36+Y36+AD36</f>
        <v>12</v>
      </c>
      <c r="H36" s="36">
        <f>M36+R36+W36+AB36+AG36</f>
        <v>622.48</v>
      </c>
      <c r="I36" s="23">
        <v>124.08</v>
      </c>
      <c r="J36" s="24">
        <v>2</v>
      </c>
      <c r="K36" s="25">
        <v>0</v>
      </c>
      <c r="L36" s="25">
        <v>0</v>
      </c>
      <c r="M36" s="69">
        <f>IF((OR(I36="",I36="DNF",I36="DQ",I36="DNC")),"",(I36+(5*J36)+(K36*10)-(L36*10)))</f>
        <v>134.07999999999998</v>
      </c>
      <c r="N36" s="23">
        <v>125.22</v>
      </c>
      <c r="O36" s="24">
        <v>6</v>
      </c>
      <c r="P36" s="25">
        <v>0</v>
      </c>
      <c r="Q36" s="25">
        <v>0</v>
      </c>
      <c r="R36" s="69">
        <f>IF((OR(N36="",N36="DNF",N36="DQ",N36="DNC")),"",(N36+(5*O36)+(P36*10)-(Q36*10)))</f>
        <v>155.22</v>
      </c>
      <c r="S36" s="23">
        <v>86.33</v>
      </c>
      <c r="T36" s="24">
        <v>2</v>
      </c>
      <c r="U36" s="25">
        <v>1</v>
      </c>
      <c r="V36" s="25">
        <v>0</v>
      </c>
      <c r="W36" s="69">
        <f>IF((OR(S36="",S36="DNF",S36="DQ",S36="DNC")),"",(S36+(5*T36)+(U36*10)-(V36*10)))</f>
        <v>106.33</v>
      </c>
      <c r="X36" s="23">
        <v>92.15</v>
      </c>
      <c r="Y36" s="24">
        <v>2</v>
      </c>
      <c r="Z36" s="25">
        <v>0</v>
      </c>
      <c r="AA36" s="25">
        <v>0</v>
      </c>
      <c r="AB36" s="69">
        <f>IF((OR(X36="",X36="DNF",X36="DQ",X36="DNC")),"",(X36+(5*Y36)+(Z36*10)-(AA36*10)))</f>
        <v>102.15</v>
      </c>
      <c r="AC36" s="23">
        <v>124.7</v>
      </c>
      <c r="AD36" s="24">
        <v>0</v>
      </c>
      <c r="AE36" s="25">
        <v>0</v>
      </c>
      <c r="AF36" s="25">
        <v>0</v>
      </c>
      <c r="AG36" s="69">
        <f>IF((OR(AC36="",AC36="DNF",AC36="DQ",AC36="DNC")),"",(AC36+(5*AD36)+(AE36*10)-(AF36*10)))</f>
        <v>124.7</v>
      </c>
      <c r="AH36" s="38" t="s">
        <v>66</v>
      </c>
    </row>
    <row r="37" spans="1:34" s="1" customFormat="1" ht="12.75">
      <c r="A37" s="12" t="s">
        <v>64</v>
      </c>
      <c r="B37" s="10"/>
      <c r="C37" s="9"/>
      <c r="D37" s="11"/>
      <c r="E37" s="31">
        <f>RANK(H37,H$3:H$39,1)</f>
        <v>34</v>
      </c>
      <c r="F37" s="32">
        <f>IF(J37=0,1,0)+IF(O37=0,1,0)+IF(T37=0,1,0)+IF(Y37=0,1,0)+IF(AD37=0,1,0)</f>
        <v>0</v>
      </c>
      <c r="G37" s="33">
        <f>J37+O37+T37+Y37+AD37</f>
        <v>36</v>
      </c>
      <c r="H37" s="36">
        <f>M37+R37+W37+AB37+AG37</f>
        <v>624.8199999999999</v>
      </c>
      <c r="I37" s="23">
        <v>94.14</v>
      </c>
      <c r="J37" s="24">
        <v>8</v>
      </c>
      <c r="K37" s="25">
        <v>0</v>
      </c>
      <c r="L37" s="25">
        <v>0</v>
      </c>
      <c r="M37" s="69">
        <f>IF((OR(I37="",I37="DNF",I37="DQ",I37="DNC")),"",(I37+(5*J37)+(K37*10)-(L37*10)))</f>
        <v>134.14</v>
      </c>
      <c r="N37" s="23">
        <v>92.25</v>
      </c>
      <c r="O37" s="24">
        <v>8</v>
      </c>
      <c r="P37" s="25">
        <v>0</v>
      </c>
      <c r="Q37" s="25">
        <v>0</v>
      </c>
      <c r="R37" s="69">
        <f>IF((OR(N37="",N37="DNF",N37="DQ",N37="DNC")),"",(N37+(5*O37)+(P37*10)-(Q37*10)))</f>
        <v>132.25</v>
      </c>
      <c r="S37" s="23">
        <v>68.17</v>
      </c>
      <c r="T37" s="24">
        <v>8</v>
      </c>
      <c r="U37" s="25">
        <v>0</v>
      </c>
      <c r="V37" s="25">
        <v>0</v>
      </c>
      <c r="W37" s="69">
        <f>IF((OR(S37="",S37="DNF",S37="DQ",S37="DNC")),"",(S37+(5*T37)+(U37*10)-(V37*10)))</f>
        <v>108.17</v>
      </c>
      <c r="X37" s="23">
        <v>82.96</v>
      </c>
      <c r="Y37" s="24">
        <v>8</v>
      </c>
      <c r="Z37" s="25">
        <v>0</v>
      </c>
      <c r="AA37" s="25">
        <v>0</v>
      </c>
      <c r="AB37" s="69">
        <f>IF((OR(X37="",X37="DNF",X37="DQ",X37="DNC")),"",(X37+(5*Y37)+(Z37*10)-(AA37*10)))</f>
        <v>122.96</v>
      </c>
      <c r="AC37" s="23">
        <v>107.3</v>
      </c>
      <c r="AD37" s="24">
        <v>4</v>
      </c>
      <c r="AE37" s="25">
        <v>0</v>
      </c>
      <c r="AF37" s="25">
        <v>0</v>
      </c>
      <c r="AG37" s="69">
        <f>IF((OR(AC37="",AC37="DNF",AC37="DQ",AC37="DNC")),"",(AC37+(5*AD37)+(AE37*10)-(AF37*10)))</f>
        <v>127.3</v>
      </c>
      <c r="AH37" s="38" t="s">
        <v>34</v>
      </c>
    </row>
    <row r="38" spans="1:34" s="1" customFormat="1" ht="12.75">
      <c r="A38" s="12" t="s">
        <v>43</v>
      </c>
      <c r="B38" s="10"/>
      <c r="C38" s="9"/>
      <c r="D38" s="11"/>
      <c r="E38" s="31">
        <f>RANK(H38,H$3:H$39,1)</f>
        <v>35</v>
      </c>
      <c r="F38" s="32">
        <f>IF(J38=0,1,0)+IF(O38=0,1,0)+IF(T38=0,1,0)+IF(Y38=0,1,0)+IF(AD38=0,1,0)</f>
        <v>2</v>
      </c>
      <c r="G38" s="33">
        <f>J38+O38+T38+Y38+AD38</f>
        <v>3</v>
      </c>
      <c r="H38" s="36">
        <f>M38+R38+W38+AB38+AG38</f>
        <v>747.2800000000001</v>
      </c>
      <c r="I38" s="23">
        <v>142.86</v>
      </c>
      <c r="J38" s="24">
        <v>1</v>
      </c>
      <c r="K38" s="25">
        <v>0</v>
      </c>
      <c r="L38" s="25">
        <v>0</v>
      </c>
      <c r="M38" s="69">
        <f>IF((OR(I38="",I38="DNF",I38="DQ",I38="DNC")),"",(I38+(5*J38)+(K38*10)-(L38*10)))</f>
        <v>147.86</v>
      </c>
      <c r="N38" s="23">
        <v>154.57</v>
      </c>
      <c r="O38" s="24">
        <v>1</v>
      </c>
      <c r="P38" s="25">
        <v>0</v>
      </c>
      <c r="Q38" s="25">
        <v>0</v>
      </c>
      <c r="R38" s="69">
        <f>IF((OR(N38="",N38="DNF",N38="DQ",N38="DNC")),"",(N38+(5*O38)+(P38*10)-(Q38*10)))</f>
        <v>159.57</v>
      </c>
      <c r="S38" s="23">
        <v>149.17</v>
      </c>
      <c r="T38" s="24">
        <v>1</v>
      </c>
      <c r="U38" s="25">
        <v>0</v>
      </c>
      <c r="V38" s="25">
        <v>0</v>
      </c>
      <c r="W38" s="69">
        <f>IF((OR(S38="",S38="DNF",S38="DQ",S38="DNC")),"",(S38+(5*T38)+(U38*10)-(V38*10)))</f>
        <v>154.17</v>
      </c>
      <c r="X38" s="23">
        <v>131.56</v>
      </c>
      <c r="Y38" s="24">
        <v>0</v>
      </c>
      <c r="Z38" s="25">
        <v>0</v>
      </c>
      <c r="AA38" s="25">
        <v>0</v>
      </c>
      <c r="AB38" s="69">
        <f>IF((OR(X38="",X38="DNF",X38="DQ",X38="DNC")),"",(X38+(5*Y38)+(Z38*10)-(AA38*10)))</f>
        <v>131.56</v>
      </c>
      <c r="AC38" s="23">
        <v>154.12</v>
      </c>
      <c r="AD38" s="24">
        <v>0</v>
      </c>
      <c r="AE38" s="25">
        <v>0</v>
      </c>
      <c r="AF38" s="25">
        <v>0</v>
      </c>
      <c r="AG38" s="69">
        <f>IF((OR(AC38="",AC38="DNF",AC38="DQ",AC38="DNC")),"",(AC38+(5*AD38)+(AE38*10)-(AF38*10)))</f>
        <v>154.12</v>
      </c>
      <c r="AH38" s="38" t="s">
        <v>36</v>
      </c>
    </row>
    <row r="39" spans="1:34" s="4" customFormat="1" ht="13.5" thickBot="1">
      <c r="A39" s="80" t="s">
        <v>15</v>
      </c>
      <c r="B39" s="80"/>
      <c r="C39" s="80"/>
      <c r="D39" s="80"/>
      <c r="E39" s="81"/>
      <c r="F39" s="82"/>
      <c r="G39" s="83"/>
      <c r="H39" s="84"/>
      <c r="I39" s="85"/>
      <c r="J39" s="86"/>
      <c r="K39" s="86"/>
      <c r="L39" s="86"/>
      <c r="M39" s="87"/>
      <c r="N39" s="85"/>
      <c r="O39" s="86"/>
      <c r="P39" s="86"/>
      <c r="Q39" s="86"/>
      <c r="R39" s="87"/>
      <c r="S39" s="85"/>
      <c r="T39" s="86"/>
      <c r="U39" s="86"/>
      <c r="V39" s="86"/>
      <c r="W39" s="87"/>
      <c r="X39" s="85"/>
      <c r="Y39" s="86"/>
      <c r="Z39" s="86"/>
      <c r="AA39" s="86"/>
      <c r="AB39" s="87"/>
      <c r="AC39" s="85"/>
      <c r="AD39" s="86"/>
      <c r="AE39" s="86"/>
      <c r="AF39" s="86"/>
      <c r="AG39" s="88"/>
      <c r="AH39" s="89"/>
    </row>
    <row r="40" spans="1:33" ht="12.75">
      <c r="A40" s="48" t="s">
        <v>20</v>
      </c>
      <c r="B40" s="49"/>
      <c r="C40" s="49"/>
      <c r="D40" s="49"/>
      <c r="E40" s="50"/>
      <c r="F40" s="51"/>
      <c r="G40" s="52"/>
      <c r="H40" s="53"/>
      <c r="I40" s="54">
        <v>200</v>
      </c>
      <c r="J40" s="55"/>
      <c r="K40" s="55"/>
      <c r="L40" s="55"/>
      <c r="M40" s="56"/>
      <c r="N40" s="54">
        <v>200</v>
      </c>
      <c r="O40" s="55"/>
      <c r="P40" s="55"/>
      <c r="Q40" s="55"/>
      <c r="R40" s="56"/>
      <c r="S40" s="54">
        <v>200</v>
      </c>
      <c r="T40" s="55"/>
      <c r="U40" s="55"/>
      <c r="V40" s="55"/>
      <c r="W40" s="56"/>
      <c r="X40" s="54">
        <v>200</v>
      </c>
      <c r="Y40" s="55"/>
      <c r="Z40" s="55"/>
      <c r="AA40" s="55"/>
      <c r="AB40" s="56"/>
      <c r="AC40" s="54">
        <v>200</v>
      </c>
      <c r="AD40" s="55"/>
      <c r="AE40" s="55"/>
      <c r="AF40" s="55"/>
      <c r="AG40" s="56"/>
    </row>
    <row r="41" spans="1:33" ht="12.75">
      <c r="A41" s="57" t="s">
        <v>21</v>
      </c>
      <c r="B41" s="58"/>
      <c r="C41" s="58"/>
      <c r="D41" s="58"/>
      <c r="E41" s="59"/>
      <c r="F41" s="60"/>
      <c r="G41" s="61"/>
      <c r="H41" s="62"/>
      <c r="I41" s="63">
        <v>20</v>
      </c>
      <c r="J41" s="64"/>
      <c r="K41" s="64"/>
      <c r="L41" s="64"/>
      <c r="M41" s="65"/>
      <c r="N41" s="63">
        <v>20</v>
      </c>
      <c r="O41" s="64"/>
      <c r="P41" s="64"/>
      <c r="Q41" s="64"/>
      <c r="R41" s="65"/>
      <c r="S41" s="63">
        <v>20</v>
      </c>
      <c r="T41" s="64"/>
      <c r="U41" s="64"/>
      <c r="V41" s="64"/>
      <c r="W41" s="65"/>
      <c r="X41" s="63">
        <v>20</v>
      </c>
      <c r="Y41" s="64"/>
      <c r="Z41" s="64"/>
      <c r="AA41" s="64"/>
      <c r="AB41" s="65"/>
      <c r="AC41" s="63">
        <v>20</v>
      </c>
      <c r="AD41" s="64"/>
      <c r="AE41" s="64"/>
      <c r="AF41" s="64"/>
      <c r="AG41" s="65"/>
    </row>
    <row r="42" spans="1:33" ht="12.75">
      <c r="A42" s="57" t="s">
        <v>22</v>
      </c>
      <c r="B42" s="58"/>
      <c r="C42" s="58"/>
      <c r="D42" s="58"/>
      <c r="E42" s="59"/>
      <c r="F42" s="60"/>
      <c r="G42" s="61"/>
      <c r="H42" s="62"/>
      <c r="I42" s="63">
        <f>MIN(I3:I39)</f>
        <v>33.56</v>
      </c>
      <c r="J42" s="64"/>
      <c r="K42" s="64"/>
      <c r="L42" s="64"/>
      <c r="M42" s="65">
        <f>MIN(M3:M39)</f>
        <v>43.81</v>
      </c>
      <c r="N42" s="63">
        <f>MIN(N3:N39)</f>
        <v>25.41</v>
      </c>
      <c r="O42" s="64"/>
      <c r="P42" s="64"/>
      <c r="Q42" s="64"/>
      <c r="R42" s="65">
        <f>MIN(R3:R39)</f>
        <v>36.96</v>
      </c>
      <c r="S42" s="63">
        <f>MIN(S3:S39)</f>
        <v>18.79</v>
      </c>
      <c r="T42" s="64"/>
      <c r="U42" s="64"/>
      <c r="V42" s="64"/>
      <c r="W42" s="65">
        <f>MIN(W3:W39)</f>
        <v>34.57</v>
      </c>
      <c r="X42" s="63">
        <f>MIN(X3:X39)</f>
        <v>26.21</v>
      </c>
      <c r="Y42" s="64"/>
      <c r="Z42" s="64"/>
      <c r="AA42" s="64"/>
      <c r="AB42" s="65">
        <f>MIN(AB3:AB39)</f>
        <v>31.21</v>
      </c>
      <c r="AC42" s="63">
        <f>MIN(AC3:AC39)</f>
        <v>36.63</v>
      </c>
      <c r="AD42" s="64"/>
      <c r="AE42" s="64"/>
      <c r="AF42" s="64"/>
      <c r="AG42" s="65">
        <f>MIN(AG3:AG39)</f>
        <v>36.63</v>
      </c>
    </row>
    <row r="43" spans="1:33" ht="12.75">
      <c r="A43" s="57" t="s">
        <v>23</v>
      </c>
      <c r="B43" s="58"/>
      <c r="C43" s="58"/>
      <c r="D43" s="58"/>
      <c r="E43" s="59"/>
      <c r="F43" s="60"/>
      <c r="G43" s="61"/>
      <c r="H43" s="62"/>
      <c r="I43" s="63">
        <f>MAX(I3:I39)</f>
        <v>142.86</v>
      </c>
      <c r="J43" s="64"/>
      <c r="K43" s="64"/>
      <c r="L43" s="64"/>
      <c r="M43" s="65">
        <f>MAX(M3:M39)</f>
        <v>152.18</v>
      </c>
      <c r="N43" s="63">
        <f>MAX(N3:N39)</f>
        <v>154.57</v>
      </c>
      <c r="O43" s="64"/>
      <c r="P43" s="64"/>
      <c r="Q43" s="64"/>
      <c r="R43" s="65">
        <f>MAX(R3:R39)</f>
        <v>159.57</v>
      </c>
      <c r="S43" s="63">
        <f>MAX(S3:S39)</f>
        <v>149.17</v>
      </c>
      <c r="T43" s="64"/>
      <c r="U43" s="64"/>
      <c r="V43" s="64"/>
      <c r="W43" s="65">
        <f>MAX(W3:W39)</f>
        <v>154.17</v>
      </c>
      <c r="X43" s="63">
        <f>MAX(X3:X39)</f>
        <v>131.56</v>
      </c>
      <c r="Y43" s="64"/>
      <c r="Z43" s="64"/>
      <c r="AA43" s="64"/>
      <c r="AB43" s="65">
        <f>MAX(AB3:AB39)</f>
        <v>131.56</v>
      </c>
      <c r="AC43" s="63">
        <f>MAX(AC3:AC39)</f>
        <v>160.75</v>
      </c>
      <c r="AD43" s="64"/>
      <c r="AE43" s="64"/>
      <c r="AF43" s="64"/>
      <c r="AG43" s="65">
        <f>MAX(AG3:AG39)</f>
        <v>160.75</v>
      </c>
    </row>
    <row r="44" spans="1:33" ht="12.75">
      <c r="A44" s="57" t="s">
        <v>24</v>
      </c>
      <c r="B44" s="58"/>
      <c r="C44" s="58"/>
      <c r="D44" s="58"/>
      <c r="E44" s="59"/>
      <c r="F44" s="60"/>
      <c r="G44" s="61"/>
      <c r="H44" s="62"/>
      <c r="I44" s="63">
        <f>AVERAGE(I3:I39)</f>
        <v>73.94599999999998</v>
      </c>
      <c r="J44" s="64"/>
      <c r="K44" s="64"/>
      <c r="L44" s="64"/>
      <c r="M44" s="66">
        <f>AVERAGE(M3:M39)</f>
        <v>86.51742857142858</v>
      </c>
      <c r="N44" s="63">
        <f>AVERAGE(N3:N39)</f>
        <v>64.73685714285716</v>
      </c>
      <c r="O44" s="64"/>
      <c r="P44" s="64"/>
      <c r="Q44" s="64"/>
      <c r="R44" s="66">
        <f>AVERAGE(R3:R39)</f>
        <v>88.87971428571427</v>
      </c>
      <c r="S44" s="63">
        <f>AVERAGE(S3:S39)</f>
        <v>53.46314285714285</v>
      </c>
      <c r="T44" s="64"/>
      <c r="U44" s="64"/>
      <c r="V44" s="64"/>
      <c r="W44" s="66">
        <f>AVERAGE(W3:W39)</f>
        <v>65.74885714285715</v>
      </c>
      <c r="X44" s="63">
        <f>AVERAGE(X3:X39)</f>
        <v>57.26400000000001</v>
      </c>
      <c r="Y44" s="64"/>
      <c r="Z44" s="64"/>
      <c r="AA44" s="64"/>
      <c r="AB44" s="66">
        <f>AVERAGE(AB3:AB39)</f>
        <v>63.121142857142864</v>
      </c>
      <c r="AC44" s="63">
        <f>AVERAGE(AC3:AC39)</f>
        <v>76.74714285714286</v>
      </c>
      <c r="AD44" s="64"/>
      <c r="AE44" s="64"/>
      <c r="AF44" s="64"/>
      <c r="AG44" s="66">
        <f>AVERAGE(AG3:AG39)</f>
        <v>83.31857142857142</v>
      </c>
    </row>
    <row r="45" spans="1:33" ht="12.75">
      <c r="A45" s="57" t="s">
        <v>25</v>
      </c>
      <c r="B45" s="58"/>
      <c r="C45" s="58"/>
      <c r="D45" s="58"/>
      <c r="E45" s="59"/>
      <c r="F45" s="60"/>
      <c r="G45" s="61"/>
      <c r="H45" s="62"/>
      <c r="I45" s="63">
        <f>STDEV(I3:I39)</f>
        <v>27.30782146091443</v>
      </c>
      <c r="J45" s="64"/>
      <c r="K45" s="64"/>
      <c r="L45" s="64"/>
      <c r="M45" s="65">
        <f>STDEV(J3:M39)</f>
        <v>40.48663632813296</v>
      </c>
      <c r="N45" s="63">
        <f>STDEV(N3:N39)</f>
        <v>27.66577879443336</v>
      </c>
      <c r="O45" s="64"/>
      <c r="P45" s="64"/>
      <c r="Q45" s="64"/>
      <c r="R45" s="65">
        <f>STDEV(O3:R39)</f>
        <v>41.11150276634378</v>
      </c>
      <c r="S45" s="63">
        <f>STDEV(S3:S39)</f>
        <v>24.20759600905913</v>
      </c>
      <c r="T45" s="64"/>
      <c r="U45" s="64"/>
      <c r="V45" s="64"/>
      <c r="W45" s="65">
        <f>STDEV(T3:W39)</f>
        <v>31.358448268297302</v>
      </c>
      <c r="X45" s="63">
        <f>STDEV(X3:X39)</f>
        <v>23.006410257603765</v>
      </c>
      <c r="Y45" s="64"/>
      <c r="Z45" s="64"/>
      <c r="AA45" s="64"/>
      <c r="AB45" s="65">
        <f>STDEV(Y3:AB39)</f>
        <v>30.065751924186113</v>
      </c>
      <c r="AC45" s="63">
        <f>STDEV(AC3:AC39)</f>
        <v>32.0264524464156</v>
      </c>
      <c r="AD45" s="64"/>
      <c r="AE45" s="64"/>
      <c r="AF45" s="64"/>
      <c r="AG45" s="65">
        <f>STDEV(AD3:AG39)</f>
        <v>39.66377736572477</v>
      </c>
    </row>
    <row r="46" spans="1:33" ht="12.75">
      <c r="A46" s="57" t="s">
        <v>26</v>
      </c>
      <c r="B46" s="58"/>
      <c r="C46" s="58"/>
      <c r="D46" s="58"/>
      <c r="E46" s="59"/>
      <c r="F46" s="60"/>
      <c r="G46" s="61"/>
      <c r="H46" s="62"/>
      <c r="I46" s="63"/>
      <c r="J46" s="64">
        <f>MAX(J3:J39)</f>
        <v>8</v>
      </c>
      <c r="K46" s="64"/>
      <c r="L46" s="64"/>
      <c r="M46" s="65"/>
      <c r="N46" s="63"/>
      <c r="O46" s="64">
        <f>MAX(O3:O39)</f>
        <v>8</v>
      </c>
      <c r="P46" s="64"/>
      <c r="Q46" s="64"/>
      <c r="R46" s="65"/>
      <c r="S46" s="63"/>
      <c r="T46" s="64">
        <f>MAX(T3:T39)</f>
        <v>8</v>
      </c>
      <c r="U46" s="64"/>
      <c r="V46" s="64"/>
      <c r="W46" s="65"/>
      <c r="X46" s="63"/>
      <c r="Y46" s="64">
        <f>MAX(Y3:Y39)</f>
        <v>8</v>
      </c>
      <c r="Z46" s="64"/>
      <c r="AA46" s="64"/>
      <c r="AB46" s="65"/>
      <c r="AC46" s="63"/>
      <c r="AD46" s="64">
        <f>MAX(AD3:AD39)</f>
        <v>8</v>
      </c>
      <c r="AE46" s="64"/>
      <c r="AF46" s="64"/>
      <c r="AG46" s="65"/>
    </row>
    <row r="47" spans="1:33" ht="13.5" thickBot="1">
      <c r="A47" s="67" t="s">
        <v>27</v>
      </c>
      <c r="B47" s="68"/>
      <c r="C47" s="68"/>
      <c r="D47" s="68"/>
      <c r="E47" s="18"/>
      <c r="F47" s="20"/>
      <c r="G47" s="21"/>
      <c r="H47" s="35"/>
      <c r="I47" s="26"/>
      <c r="J47" s="19">
        <f>AVERAGE(J3:J39)</f>
        <v>2.4</v>
      </c>
      <c r="K47" s="19"/>
      <c r="L47" s="19"/>
      <c r="M47" s="27"/>
      <c r="N47" s="26"/>
      <c r="O47" s="19">
        <f>AVERAGE(O3:O39)</f>
        <v>4.771428571428571</v>
      </c>
      <c r="P47" s="19"/>
      <c r="Q47" s="19"/>
      <c r="R47" s="27"/>
      <c r="S47" s="26"/>
      <c r="T47" s="19">
        <f>AVERAGE(T3:T39)</f>
        <v>1.9428571428571428</v>
      </c>
      <c r="U47" s="19"/>
      <c r="V47" s="19"/>
      <c r="W47" s="27"/>
      <c r="X47" s="26"/>
      <c r="Y47" s="19">
        <f>AVERAGE(Y3:Y39)</f>
        <v>1</v>
      </c>
      <c r="Z47" s="19"/>
      <c r="AA47" s="19"/>
      <c r="AB47" s="27"/>
      <c r="AC47" s="26"/>
      <c r="AD47" s="19">
        <f>AVERAGE(AD3:AD39)</f>
        <v>1.3142857142857143</v>
      </c>
      <c r="AE47" s="19"/>
      <c r="AF47" s="19"/>
      <c r="AG47" s="27"/>
    </row>
  </sheetData>
  <sheetProtection insertRows="0" deleteRows="0" selectLockedCells="1" sort="0"/>
  <mergeCells count="5">
    <mergeCell ref="I1:L1"/>
    <mergeCell ref="N1:Q1"/>
    <mergeCell ref="S1:V1"/>
    <mergeCell ref="X1:AA1"/>
    <mergeCell ref="AC1:AF1"/>
  </mergeCells>
  <dataValidations count="5">
    <dataValidation errorStyle="warning" type="decimal" allowBlank="1" errorTitle="New Max or Min" error="Please verify your data" sqref="AC4:AC38">
      <formula1>#REF!</formula1>
      <formula2>#REF!</formula2>
    </dataValidation>
    <dataValidation allowBlank="1" showInputMessage="1" sqref="I4:I38"/>
    <dataValidation errorStyle="warning" type="decimal" allowBlank="1" errorTitle="New Max or Min" error="Please verify your data" sqref="X4:X38 S4:S38 N4:N38">
      <formula1>#REF!</formula1>
      <formula2>#REF!</formula2>
    </dataValidation>
    <dataValidation errorStyle="warning" type="decimal" allowBlank="1" showErrorMessage="1" errorTitle="That's a lot of misses" error="It's unusual to miss more than 10" sqref="Y4:Y38 T4:T38 O4:O38 J4:J38 AD4:AD38">
      <formula1>0</formula1>
      <formula2>10</formula2>
    </dataValidation>
    <dataValidation type="whole" allowBlank="1" showErrorMessage="1" errorTitle="Must be 0 or 1" error="You either have a procedural penanty or not.&#10;Legal Values are 0 or 1." sqref="P4:Q38 Z4:AA38 K4:L38 U4:V38 AE4:AF38">
      <formula1>0</formula1>
      <formula2>1</formula2>
    </dataValidation>
  </dataValidations>
  <printOptions/>
  <pageMargins left="0.25" right="0.25" top="0.5" bottom="0.5" header="0.25" footer="0.25"/>
  <pageSetup fitToHeight="0" horizontalDpi="300" verticalDpi="300" orientation="landscape" scale="60"/>
  <headerFooter alignWithMargins="0">
    <oddHeader>&amp;CPage &amp;P&amp;R&amp;F</oddHeader>
  </headerFooter>
  <colBreaks count="1" manualBreakCount="1">
    <brk id="28" max="2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H47"/>
  <sheetViews>
    <sheetView tabSelected="1" zoomScalePageLayoutView="0" workbookViewId="0" topLeftCell="A1">
      <pane xSplit="7" ySplit="3" topLeftCell="H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A2" sqref="A2"/>
    </sheetView>
  </sheetViews>
  <sheetFormatPr defaultColWidth="7.8515625" defaultRowHeight="12.75"/>
  <cols>
    <col min="1" max="1" width="30.28125" style="5" bestFit="1" customWidth="1"/>
    <col min="2" max="2" width="4.7109375" style="5" hidden="1" customWidth="1"/>
    <col min="3" max="3" width="6.28125" style="5" hidden="1" customWidth="1"/>
    <col min="4" max="4" width="4.7109375" style="5" hidden="1" customWidth="1"/>
    <col min="5" max="5" width="8.00390625" style="6" customWidth="1"/>
    <col min="6" max="7" width="6.00390625" style="7" customWidth="1"/>
    <col min="8" max="8" width="8.28125" style="7" customWidth="1"/>
    <col min="9" max="9" width="6.8515625" style="28" customWidth="1"/>
    <col min="10" max="10" width="3.7109375" style="29" customWidth="1"/>
    <col min="11" max="11" width="4.421875" style="29" bestFit="1" customWidth="1"/>
    <col min="12" max="12" width="3.8515625" style="29" customWidth="1"/>
    <col min="13" max="13" width="6.421875" style="30" customWidth="1"/>
    <col min="14" max="14" width="6.7109375" style="28" customWidth="1"/>
    <col min="15" max="15" width="3.7109375" style="29" customWidth="1"/>
    <col min="16" max="16" width="4.421875" style="29" bestFit="1" customWidth="1"/>
    <col min="17" max="17" width="3.8515625" style="29" customWidth="1"/>
    <col min="18" max="18" width="6.421875" style="30" customWidth="1"/>
    <col min="19" max="19" width="6.7109375" style="28" customWidth="1"/>
    <col min="20" max="20" width="3.7109375" style="29" customWidth="1"/>
    <col min="21" max="21" width="4.421875" style="29" bestFit="1" customWidth="1"/>
    <col min="22" max="22" width="3.8515625" style="29" customWidth="1"/>
    <col min="23" max="23" width="6.421875" style="30" customWidth="1"/>
    <col min="24" max="24" width="6.7109375" style="28" customWidth="1"/>
    <col min="25" max="25" width="3.7109375" style="29" customWidth="1"/>
    <col min="26" max="26" width="4.421875" style="29" bestFit="1" customWidth="1"/>
    <col min="27" max="27" width="3.8515625" style="29" customWidth="1"/>
    <col min="28" max="28" width="6.421875" style="30" customWidth="1"/>
    <col min="29" max="29" width="6.7109375" style="28" customWidth="1"/>
    <col min="30" max="30" width="3.7109375" style="29" customWidth="1"/>
    <col min="31" max="31" width="4.421875" style="29" bestFit="1" customWidth="1"/>
    <col min="32" max="32" width="3.8515625" style="29" customWidth="1"/>
    <col min="33" max="33" width="6.421875" style="30" customWidth="1"/>
    <col min="34" max="34" width="31.421875" style="8" customWidth="1"/>
    <col min="35" max="16384" width="7.8515625" style="8" customWidth="1"/>
  </cols>
  <sheetData>
    <row r="1" spans="1:34" s="2" customFormat="1" ht="12.75" customHeight="1" thickBot="1">
      <c r="A1" s="13" t="s">
        <v>3</v>
      </c>
      <c r="B1" s="14"/>
      <c r="C1" s="14"/>
      <c r="D1" s="14"/>
      <c r="E1" s="14"/>
      <c r="F1" s="14"/>
      <c r="G1" s="15"/>
      <c r="H1" s="34"/>
      <c r="I1" s="91" t="s">
        <v>4</v>
      </c>
      <c r="J1" s="92"/>
      <c r="K1" s="92"/>
      <c r="L1" s="92"/>
      <c r="M1" s="22"/>
      <c r="N1" s="91" t="s">
        <v>5</v>
      </c>
      <c r="O1" s="92"/>
      <c r="P1" s="92"/>
      <c r="Q1" s="92"/>
      <c r="R1" s="22"/>
      <c r="S1" s="91" t="s">
        <v>6</v>
      </c>
      <c r="T1" s="92"/>
      <c r="U1" s="92"/>
      <c r="V1" s="92"/>
      <c r="W1" s="22"/>
      <c r="X1" s="91" t="s">
        <v>7</v>
      </c>
      <c r="Y1" s="92"/>
      <c r="Z1" s="92"/>
      <c r="AA1" s="92"/>
      <c r="AB1" s="22"/>
      <c r="AC1" s="91" t="s">
        <v>8</v>
      </c>
      <c r="AD1" s="92"/>
      <c r="AE1" s="92"/>
      <c r="AF1" s="92"/>
      <c r="AG1" s="22"/>
      <c r="AH1" s="37"/>
    </row>
    <row r="2" spans="1:34" s="3" customFormat="1" ht="78" customHeight="1" thickBot="1">
      <c r="A2" s="16" t="s">
        <v>9</v>
      </c>
      <c r="B2" s="17" t="s">
        <v>0</v>
      </c>
      <c r="C2" s="17" t="s">
        <v>17</v>
      </c>
      <c r="D2" s="17" t="s">
        <v>16</v>
      </c>
      <c r="E2" s="39" t="s">
        <v>28</v>
      </c>
      <c r="F2" s="40" t="s">
        <v>10</v>
      </c>
      <c r="G2" s="41" t="s">
        <v>11</v>
      </c>
      <c r="H2" s="42" t="s">
        <v>19</v>
      </c>
      <c r="I2" s="43" t="s">
        <v>12</v>
      </c>
      <c r="J2" s="44" t="s">
        <v>1</v>
      </c>
      <c r="K2" s="44" t="s">
        <v>13</v>
      </c>
      <c r="L2" s="44" t="s">
        <v>2</v>
      </c>
      <c r="M2" s="45" t="s">
        <v>14</v>
      </c>
      <c r="N2" s="43" t="s">
        <v>12</v>
      </c>
      <c r="O2" s="44" t="s">
        <v>1</v>
      </c>
      <c r="P2" s="44" t="s">
        <v>13</v>
      </c>
      <c r="Q2" s="44" t="s">
        <v>2</v>
      </c>
      <c r="R2" s="45" t="s">
        <v>14</v>
      </c>
      <c r="S2" s="43" t="s">
        <v>12</v>
      </c>
      <c r="T2" s="44" t="s">
        <v>1</v>
      </c>
      <c r="U2" s="44" t="s">
        <v>13</v>
      </c>
      <c r="V2" s="44" t="s">
        <v>2</v>
      </c>
      <c r="W2" s="45" t="s">
        <v>14</v>
      </c>
      <c r="X2" s="43" t="s">
        <v>12</v>
      </c>
      <c r="Y2" s="44" t="s">
        <v>1</v>
      </c>
      <c r="Z2" s="44" t="s">
        <v>13</v>
      </c>
      <c r="AA2" s="44" t="s">
        <v>2</v>
      </c>
      <c r="AB2" s="45" t="s">
        <v>14</v>
      </c>
      <c r="AC2" s="43" t="s">
        <v>12</v>
      </c>
      <c r="AD2" s="44" t="s">
        <v>1</v>
      </c>
      <c r="AE2" s="44" t="s">
        <v>13</v>
      </c>
      <c r="AF2" s="44" t="s">
        <v>2</v>
      </c>
      <c r="AG2" s="46" t="s">
        <v>14</v>
      </c>
      <c r="AH2" s="47" t="s">
        <v>18</v>
      </c>
    </row>
    <row r="3" spans="1:34" s="3" customFormat="1" ht="12.75">
      <c r="A3" s="70" t="s">
        <v>15</v>
      </c>
      <c r="B3" s="71"/>
      <c r="C3" s="71"/>
      <c r="D3" s="71"/>
      <c r="E3" s="72"/>
      <c r="F3" s="73"/>
      <c r="G3" s="74"/>
      <c r="H3" s="75"/>
      <c r="I3" s="76"/>
      <c r="J3" s="72"/>
      <c r="K3" s="72"/>
      <c r="L3" s="72"/>
      <c r="M3" s="77"/>
      <c r="N3" s="76"/>
      <c r="O3" s="72"/>
      <c r="P3" s="72"/>
      <c r="Q3" s="72"/>
      <c r="R3" s="77"/>
      <c r="S3" s="76"/>
      <c r="T3" s="72"/>
      <c r="U3" s="72"/>
      <c r="V3" s="72"/>
      <c r="W3" s="77"/>
      <c r="X3" s="76"/>
      <c r="Y3" s="72"/>
      <c r="Z3" s="72"/>
      <c r="AA3" s="72"/>
      <c r="AB3" s="77"/>
      <c r="AC3" s="76"/>
      <c r="AD3" s="72"/>
      <c r="AE3" s="72"/>
      <c r="AF3" s="72"/>
      <c r="AG3" s="78"/>
      <c r="AH3" s="79"/>
    </row>
    <row r="4" spans="1:34" s="1" customFormat="1" ht="12.75">
      <c r="A4" s="12" t="s">
        <v>29</v>
      </c>
      <c r="B4" s="10"/>
      <c r="C4" s="9"/>
      <c r="D4" s="11"/>
      <c r="E4" s="31">
        <f aca="true" t="shared" si="0" ref="E4:E38">RANK(H4,H$3:H$39,1)</f>
        <v>31</v>
      </c>
      <c r="F4" s="32">
        <f aca="true" t="shared" si="1" ref="F4:F38">IF(J4=0,1,0)+IF(O4=0,1,0)+IF(T4=0,1,0)+IF(Y4=0,1,0)+IF(AD4=0,1,0)</f>
        <v>2</v>
      </c>
      <c r="G4" s="33">
        <f aca="true" t="shared" si="2" ref="G4:G38">J4+O4+T4+Y4+AD4</f>
        <v>5</v>
      </c>
      <c r="H4" s="36">
        <f aca="true" t="shared" si="3" ref="H4:H38">M4+R4+W4+AB4+AG4</f>
        <v>586.14</v>
      </c>
      <c r="I4" s="23">
        <v>135.43</v>
      </c>
      <c r="J4" s="24">
        <v>2</v>
      </c>
      <c r="K4" s="25">
        <v>0</v>
      </c>
      <c r="L4" s="25">
        <v>0</v>
      </c>
      <c r="M4" s="69">
        <f aca="true" t="shared" si="4" ref="M4:M38">IF((OR(I4="",I4="DNF",I4="DQ",I4="DNC")),"",(I4+(5*J4)+(K4*10)-(L4*10)))</f>
        <v>145.43</v>
      </c>
      <c r="N4" s="23">
        <v>107.24</v>
      </c>
      <c r="O4" s="24">
        <v>2</v>
      </c>
      <c r="P4" s="25">
        <v>0</v>
      </c>
      <c r="Q4" s="25">
        <v>0</v>
      </c>
      <c r="R4" s="69">
        <f>IF((OR(N4="",N4="DNF",N4="DQ",N4="DNC")),"",(N4+(5*O4)+(P4*10)-(Q4*10)))</f>
        <v>117.24</v>
      </c>
      <c r="S4" s="23">
        <v>85.98</v>
      </c>
      <c r="T4" s="24">
        <v>0</v>
      </c>
      <c r="U4" s="25">
        <v>0</v>
      </c>
      <c r="V4" s="25">
        <v>0</v>
      </c>
      <c r="W4" s="69">
        <f aca="true" t="shared" si="5" ref="W4:W38">IF((OR(S4="",S4="DNF",S4="DQ",S4="DNC")),"",(S4+(5*T4)+(U4*10)-(V4*10)))</f>
        <v>85.98</v>
      </c>
      <c r="X4" s="23">
        <v>91.84</v>
      </c>
      <c r="Y4" s="24">
        <v>0</v>
      </c>
      <c r="Z4" s="25">
        <v>0</v>
      </c>
      <c r="AA4" s="25">
        <v>0</v>
      </c>
      <c r="AB4" s="69">
        <f aca="true" t="shared" si="6" ref="AB4:AB38">IF((OR(X4="",X4="DNF",X4="DQ",X4="DNC")),"",(X4+(5*Y4)+(Z4*10)-(AA4*10)))</f>
        <v>91.84</v>
      </c>
      <c r="AC4" s="23">
        <v>140.65</v>
      </c>
      <c r="AD4" s="24">
        <v>1</v>
      </c>
      <c r="AE4" s="25">
        <v>0</v>
      </c>
      <c r="AF4" s="25">
        <v>0</v>
      </c>
      <c r="AG4" s="69">
        <f>IF((OR(AC4="",AC4="DNF",AC4="DQ",AC4="DNC")),"",(AC4+(5*AD4)+(AE4*10)-(AF4*10)))</f>
        <v>145.65</v>
      </c>
      <c r="AH4" s="38" t="s">
        <v>30</v>
      </c>
    </row>
    <row r="5" spans="1:34" s="1" customFormat="1" ht="12.75">
      <c r="A5" s="12" t="s">
        <v>31</v>
      </c>
      <c r="B5" s="10"/>
      <c r="C5" s="9"/>
      <c r="D5" s="11"/>
      <c r="E5" s="31">
        <f t="shared" si="0"/>
        <v>13</v>
      </c>
      <c r="F5" s="32">
        <f t="shared" si="1"/>
        <v>2</v>
      </c>
      <c r="G5" s="33">
        <f t="shared" si="2"/>
        <v>15</v>
      </c>
      <c r="H5" s="36">
        <f t="shared" si="3"/>
        <v>305.51</v>
      </c>
      <c r="I5" s="23">
        <v>54.1</v>
      </c>
      <c r="J5" s="24">
        <v>6</v>
      </c>
      <c r="K5" s="25">
        <v>0</v>
      </c>
      <c r="L5" s="25">
        <v>0</v>
      </c>
      <c r="M5" s="69">
        <f t="shared" si="4"/>
        <v>84.1</v>
      </c>
      <c r="N5" s="23">
        <v>41.31</v>
      </c>
      <c r="O5" s="24">
        <v>7</v>
      </c>
      <c r="P5" s="25">
        <v>1</v>
      </c>
      <c r="Q5" s="25">
        <v>0</v>
      </c>
      <c r="R5" s="69">
        <f aca="true" t="shared" si="7" ref="R5:R26">IF((OR(N5="",N5="DNF",N5="DQ",N5="DNC")),"",(N5+(5*O5)+(P5*10)-(Q5*10)))</f>
        <v>86.31</v>
      </c>
      <c r="S5" s="23">
        <v>38.22</v>
      </c>
      <c r="T5" s="24">
        <v>2</v>
      </c>
      <c r="U5" s="25">
        <v>0</v>
      </c>
      <c r="V5" s="25">
        <v>0</v>
      </c>
      <c r="W5" s="69">
        <f t="shared" si="5"/>
        <v>48.22</v>
      </c>
      <c r="X5" s="23">
        <v>41.73</v>
      </c>
      <c r="Y5" s="90">
        <v>0</v>
      </c>
      <c r="Z5" s="25">
        <v>0</v>
      </c>
      <c r="AA5" s="25">
        <v>0</v>
      </c>
      <c r="AB5" s="69">
        <f t="shared" si="6"/>
        <v>41.73</v>
      </c>
      <c r="AC5" s="23">
        <v>45.15</v>
      </c>
      <c r="AD5" s="24">
        <v>0</v>
      </c>
      <c r="AE5" s="25">
        <v>0</v>
      </c>
      <c r="AF5" s="25">
        <v>0</v>
      </c>
      <c r="AG5" s="69">
        <f aca="true" t="shared" si="8" ref="AG5:AG38">IF((OR(AC5="",AC5="DNF",AC5="DQ",AC5="DNC")),"",(AC5+(5*AD5)+(AE5*10)-(AF5*10)))</f>
        <v>45.15</v>
      </c>
      <c r="AH5" s="38" t="s">
        <v>32</v>
      </c>
    </row>
    <row r="6" spans="1:34" s="1" customFormat="1" ht="12.75">
      <c r="A6" s="12" t="s">
        <v>33</v>
      </c>
      <c r="B6" s="10"/>
      <c r="C6" s="9"/>
      <c r="D6" s="11"/>
      <c r="E6" s="31">
        <f t="shared" si="0"/>
        <v>14</v>
      </c>
      <c r="F6" s="32">
        <f t="shared" si="1"/>
        <v>0</v>
      </c>
      <c r="G6" s="33">
        <f t="shared" si="2"/>
        <v>20</v>
      </c>
      <c r="H6" s="36">
        <f t="shared" si="3"/>
        <v>313.65</v>
      </c>
      <c r="I6" s="23">
        <v>66.34</v>
      </c>
      <c r="J6" s="24">
        <v>6</v>
      </c>
      <c r="K6" s="25">
        <v>0</v>
      </c>
      <c r="L6" s="25">
        <v>0</v>
      </c>
      <c r="M6" s="69">
        <f t="shared" si="4"/>
        <v>96.34</v>
      </c>
      <c r="N6" s="23">
        <v>39</v>
      </c>
      <c r="O6" s="24">
        <v>4</v>
      </c>
      <c r="P6" s="25">
        <v>0</v>
      </c>
      <c r="Q6" s="25">
        <v>0</v>
      </c>
      <c r="R6" s="69">
        <f t="shared" si="7"/>
        <v>59</v>
      </c>
      <c r="S6" s="23">
        <v>25.92</v>
      </c>
      <c r="T6" s="24">
        <v>3</v>
      </c>
      <c r="U6" s="25">
        <v>0</v>
      </c>
      <c r="V6" s="25">
        <v>0</v>
      </c>
      <c r="W6" s="69">
        <f t="shared" si="5"/>
        <v>40.92</v>
      </c>
      <c r="X6" s="23">
        <v>36.98</v>
      </c>
      <c r="Y6" s="24">
        <v>4</v>
      </c>
      <c r="Z6" s="25">
        <v>0</v>
      </c>
      <c r="AA6" s="25">
        <v>0</v>
      </c>
      <c r="AB6" s="69">
        <f t="shared" si="6"/>
        <v>56.98</v>
      </c>
      <c r="AC6" s="23">
        <v>45.41</v>
      </c>
      <c r="AD6" s="90">
        <v>3</v>
      </c>
      <c r="AE6" s="25">
        <v>0</v>
      </c>
      <c r="AF6" s="25">
        <v>0</v>
      </c>
      <c r="AG6" s="69">
        <f t="shared" si="8"/>
        <v>60.41</v>
      </c>
      <c r="AH6" s="38" t="s">
        <v>34</v>
      </c>
    </row>
    <row r="7" spans="1:34" s="1" customFormat="1" ht="12.75">
      <c r="A7" s="12" t="s">
        <v>35</v>
      </c>
      <c r="B7" s="10"/>
      <c r="C7" s="9"/>
      <c r="D7" s="11"/>
      <c r="E7" s="31">
        <f t="shared" si="0"/>
        <v>20</v>
      </c>
      <c r="F7" s="32">
        <f t="shared" si="1"/>
        <v>2</v>
      </c>
      <c r="G7" s="33">
        <f t="shared" si="2"/>
        <v>11</v>
      </c>
      <c r="H7" s="36">
        <f t="shared" si="3"/>
        <v>380.90000000000003</v>
      </c>
      <c r="I7" s="23">
        <v>65.4</v>
      </c>
      <c r="J7" s="90">
        <v>0</v>
      </c>
      <c r="K7" s="25">
        <v>0</v>
      </c>
      <c r="L7" s="25">
        <v>0</v>
      </c>
      <c r="M7" s="69">
        <f t="shared" si="4"/>
        <v>65.4</v>
      </c>
      <c r="N7" s="23">
        <v>70.93</v>
      </c>
      <c r="O7" s="24">
        <v>6</v>
      </c>
      <c r="P7" s="25">
        <v>0</v>
      </c>
      <c r="Q7" s="25">
        <v>0</v>
      </c>
      <c r="R7" s="69">
        <f t="shared" si="7"/>
        <v>100.93</v>
      </c>
      <c r="S7" s="23">
        <v>53.83</v>
      </c>
      <c r="T7" s="24">
        <v>2</v>
      </c>
      <c r="U7" s="25">
        <v>0</v>
      </c>
      <c r="V7" s="25">
        <v>0</v>
      </c>
      <c r="W7" s="69">
        <f t="shared" si="5"/>
        <v>63.83</v>
      </c>
      <c r="X7" s="23">
        <v>63.92</v>
      </c>
      <c r="Y7" s="24">
        <v>3</v>
      </c>
      <c r="Z7" s="25">
        <v>0</v>
      </c>
      <c r="AA7" s="25">
        <v>0</v>
      </c>
      <c r="AB7" s="69">
        <f t="shared" si="6"/>
        <v>78.92</v>
      </c>
      <c r="AC7" s="23">
        <v>71.82</v>
      </c>
      <c r="AD7" s="24">
        <v>0</v>
      </c>
      <c r="AE7" s="25">
        <v>0</v>
      </c>
      <c r="AF7" s="25">
        <v>0</v>
      </c>
      <c r="AG7" s="69">
        <f t="shared" si="8"/>
        <v>71.82</v>
      </c>
      <c r="AH7" s="38" t="s">
        <v>36</v>
      </c>
    </row>
    <row r="8" spans="1:34" s="1" customFormat="1" ht="12.75">
      <c r="A8" s="12" t="s">
        <v>37</v>
      </c>
      <c r="B8" s="10"/>
      <c r="C8" s="9"/>
      <c r="D8" s="11"/>
      <c r="E8" s="31">
        <f t="shared" si="0"/>
        <v>4</v>
      </c>
      <c r="F8" s="32">
        <f t="shared" si="1"/>
        <v>1</v>
      </c>
      <c r="G8" s="33">
        <f t="shared" si="2"/>
        <v>17</v>
      </c>
      <c r="H8" s="36">
        <f t="shared" si="3"/>
        <v>225.6</v>
      </c>
      <c r="I8" s="23">
        <v>33.56</v>
      </c>
      <c r="J8" s="24">
        <v>3</v>
      </c>
      <c r="K8" s="25">
        <v>0</v>
      </c>
      <c r="L8" s="25">
        <v>0</v>
      </c>
      <c r="M8" s="69">
        <f t="shared" si="4"/>
        <v>48.56</v>
      </c>
      <c r="N8" s="23">
        <v>25.41</v>
      </c>
      <c r="O8" s="24">
        <v>5</v>
      </c>
      <c r="P8" s="25">
        <v>0</v>
      </c>
      <c r="Q8" s="25">
        <v>0</v>
      </c>
      <c r="R8" s="69">
        <f t="shared" si="7"/>
        <v>50.41</v>
      </c>
      <c r="S8" s="23">
        <v>18.79</v>
      </c>
      <c r="T8" s="24">
        <v>5</v>
      </c>
      <c r="U8" s="25">
        <v>0</v>
      </c>
      <c r="V8" s="25">
        <v>0</v>
      </c>
      <c r="W8" s="69">
        <f t="shared" si="5"/>
        <v>43.79</v>
      </c>
      <c r="X8" s="23">
        <v>26.21</v>
      </c>
      <c r="Y8" s="24">
        <v>4</v>
      </c>
      <c r="Z8" s="25">
        <v>0</v>
      </c>
      <c r="AA8" s="25">
        <v>0</v>
      </c>
      <c r="AB8" s="69">
        <f t="shared" si="6"/>
        <v>46.21</v>
      </c>
      <c r="AC8" s="23">
        <v>36.63</v>
      </c>
      <c r="AD8" s="24">
        <v>0</v>
      </c>
      <c r="AE8" s="25">
        <v>0</v>
      </c>
      <c r="AF8" s="25">
        <v>0</v>
      </c>
      <c r="AG8" s="69">
        <f t="shared" si="8"/>
        <v>36.63</v>
      </c>
      <c r="AH8" s="38" t="s">
        <v>38</v>
      </c>
    </row>
    <row r="9" spans="1:34" s="1" customFormat="1" ht="12.75">
      <c r="A9" s="12" t="s">
        <v>39</v>
      </c>
      <c r="B9" s="10"/>
      <c r="C9" s="9"/>
      <c r="D9" s="11"/>
      <c r="E9" s="31">
        <f t="shared" si="0"/>
        <v>12</v>
      </c>
      <c r="F9" s="32">
        <f t="shared" si="1"/>
        <v>3</v>
      </c>
      <c r="G9" s="33">
        <f t="shared" si="2"/>
        <v>9</v>
      </c>
      <c r="H9" s="36">
        <f t="shared" si="3"/>
        <v>305.43</v>
      </c>
      <c r="I9" s="23">
        <v>68.26</v>
      </c>
      <c r="J9" s="90">
        <v>0</v>
      </c>
      <c r="K9" s="25">
        <v>0</v>
      </c>
      <c r="L9" s="25">
        <v>0</v>
      </c>
      <c r="M9" s="69">
        <f t="shared" si="4"/>
        <v>68.26</v>
      </c>
      <c r="N9" s="23">
        <v>48.44</v>
      </c>
      <c r="O9" s="24">
        <v>7</v>
      </c>
      <c r="P9" s="25">
        <v>0</v>
      </c>
      <c r="Q9" s="25">
        <v>0</v>
      </c>
      <c r="R9" s="69">
        <f t="shared" si="7"/>
        <v>83.44</v>
      </c>
      <c r="S9" s="23">
        <v>44.32</v>
      </c>
      <c r="T9" s="24">
        <v>0</v>
      </c>
      <c r="U9" s="25">
        <v>0</v>
      </c>
      <c r="V9" s="25">
        <v>0</v>
      </c>
      <c r="W9" s="69">
        <f t="shared" si="5"/>
        <v>44.32</v>
      </c>
      <c r="X9" s="23">
        <v>46.78</v>
      </c>
      <c r="Y9" s="24">
        <v>0</v>
      </c>
      <c r="Z9" s="25">
        <v>0</v>
      </c>
      <c r="AA9" s="25">
        <v>0</v>
      </c>
      <c r="AB9" s="69">
        <f t="shared" si="6"/>
        <v>46.78</v>
      </c>
      <c r="AC9" s="23">
        <v>52.63</v>
      </c>
      <c r="AD9" s="24">
        <v>2</v>
      </c>
      <c r="AE9" s="25">
        <v>0</v>
      </c>
      <c r="AF9" s="25">
        <v>0</v>
      </c>
      <c r="AG9" s="69">
        <f t="shared" si="8"/>
        <v>62.63</v>
      </c>
      <c r="AH9" s="38" t="s">
        <v>30</v>
      </c>
    </row>
    <row r="10" spans="1:34" s="1" customFormat="1" ht="12.75">
      <c r="A10" s="12" t="s">
        <v>40</v>
      </c>
      <c r="B10" s="10"/>
      <c r="C10" s="9"/>
      <c r="D10" s="11"/>
      <c r="E10" s="31">
        <f t="shared" si="0"/>
        <v>1</v>
      </c>
      <c r="F10" s="32">
        <f t="shared" si="1"/>
        <v>2</v>
      </c>
      <c r="G10" s="33">
        <f t="shared" si="2"/>
        <v>5</v>
      </c>
      <c r="H10" s="36">
        <f t="shared" si="3"/>
        <v>209.06</v>
      </c>
      <c r="I10" s="23">
        <v>43.81</v>
      </c>
      <c r="J10" s="24">
        <v>0</v>
      </c>
      <c r="K10" s="25">
        <v>0</v>
      </c>
      <c r="L10" s="25">
        <v>0</v>
      </c>
      <c r="M10" s="69">
        <f t="shared" si="4"/>
        <v>43.81</v>
      </c>
      <c r="N10" s="23">
        <v>32.87</v>
      </c>
      <c r="O10" s="24">
        <v>1</v>
      </c>
      <c r="P10" s="25">
        <v>0</v>
      </c>
      <c r="Q10" s="25">
        <v>0</v>
      </c>
      <c r="R10" s="69">
        <f t="shared" si="7"/>
        <v>37.87</v>
      </c>
      <c r="S10" s="23">
        <v>36.39</v>
      </c>
      <c r="T10" s="24">
        <v>1</v>
      </c>
      <c r="U10" s="25">
        <v>0</v>
      </c>
      <c r="V10" s="25">
        <v>0</v>
      </c>
      <c r="W10" s="69">
        <f t="shared" si="5"/>
        <v>41.39</v>
      </c>
      <c r="X10" s="23">
        <v>31.21</v>
      </c>
      <c r="Y10" s="24">
        <v>0</v>
      </c>
      <c r="Z10" s="25">
        <v>0</v>
      </c>
      <c r="AA10" s="25">
        <v>0</v>
      </c>
      <c r="AB10" s="69">
        <f t="shared" si="6"/>
        <v>31.21</v>
      </c>
      <c r="AC10" s="23">
        <v>39.78</v>
      </c>
      <c r="AD10" s="24">
        <v>3</v>
      </c>
      <c r="AE10" s="25">
        <v>0</v>
      </c>
      <c r="AF10" s="25">
        <v>0</v>
      </c>
      <c r="AG10" s="69">
        <f t="shared" si="8"/>
        <v>54.78</v>
      </c>
      <c r="AH10" s="38" t="s">
        <v>30</v>
      </c>
    </row>
    <row r="11" spans="1:34" s="1" customFormat="1" ht="12.75">
      <c r="A11" s="12" t="s">
        <v>41</v>
      </c>
      <c r="B11" s="10"/>
      <c r="C11" s="9"/>
      <c r="D11" s="11"/>
      <c r="E11" s="31">
        <f t="shared" si="0"/>
        <v>19</v>
      </c>
      <c r="F11" s="32">
        <f t="shared" si="1"/>
        <v>2</v>
      </c>
      <c r="G11" s="33">
        <f t="shared" si="2"/>
        <v>10</v>
      </c>
      <c r="H11" s="36">
        <f t="shared" si="3"/>
        <v>378.54999999999995</v>
      </c>
      <c r="I11" s="23">
        <v>65.79</v>
      </c>
      <c r="J11" s="90">
        <v>0</v>
      </c>
      <c r="K11" s="25">
        <v>0</v>
      </c>
      <c r="L11" s="25">
        <v>0</v>
      </c>
      <c r="M11" s="69">
        <f t="shared" si="4"/>
        <v>65.79</v>
      </c>
      <c r="N11" s="23">
        <v>60.27</v>
      </c>
      <c r="O11" s="24">
        <v>5</v>
      </c>
      <c r="P11" s="25">
        <v>0</v>
      </c>
      <c r="Q11" s="25">
        <v>0</v>
      </c>
      <c r="R11" s="69">
        <f t="shared" si="7"/>
        <v>85.27000000000001</v>
      </c>
      <c r="S11" s="23">
        <v>42.3</v>
      </c>
      <c r="T11" s="24">
        <v>0</v>
      </c>
      <c r="U11" s="25">
        <v>0</v>
      </c>
      <c r="V11" s="25">
        <v>0</v>
      </c>
      <c r="W11" s="69">
        <f t="shared" si="5"/>
        <v>42.3</v>
      </c>
      <c r="X11" s="23">
        <v>66.66</v>
      </c>
      <c r="Y11" s="24">
        <v>2</v>
      </c>
      <c r="Z11" s="25">
        <v>1</v>
      </c>
      <c r="AA11" s="25">
        <v>0</v>
      </c>
      <c r="AB11" s="69">
        <f t="shared" si="6"/>
        <v>86.66</v>
      </c>
      <c r="AC11" s="23">
        <v>83.53</v>
      </c>
      <c r="AD11" s="24">
        <v>3</v>
      </c>
      <c r="AE11" s="25">
        <v>0</v>
      </c>
      <c r="AF11" s="25">
        <v>0</v>
      </c>
      <c r="AG11" s="69">
        <f t="shared" si="8"/>
        <v>98.53</v>
      </c>
      <c r="AH11" s="38" t="s">
        <v>42</v>
      </c>
    </row>
    <row r="12" spans="1:34" s="1" customFormat="1" ht="12.75">
      <c r="A12" s="12" t="s">
        <v>43</v>
      </c>
      <c r="B12" s="10"/>
      <c r="C12" s="9"/>
      <c r="D12" s="11"/>
      <c r="E12" s="31">
        <f t="shared" si="0"/>
        <v>35</v>
      </c>
      <c r="F12" s="32">
        <f t="shared" si="1"/>
        <v>2</v>
      </c>
      <c r="G12" s="33">
        <f t="shared" si="2"/>
        <v>3</v>
      </c>
      <c r="H12" s="36">
        <f t="shared" si="3"/>
        <v>747.2800000000001</v>
      </c>
      <c r="I12" s="23">
        <v>142.86</v>
      </c>
      <c r="J12" s="24">
        <v>1</v>
      </c>
      <c r="K12" s="25">
        <v>0</v>
      </c>
      <c r="L12" s="25">
        <v>0</v>
      </c>
      <c r="M12" s="69">
        <f t="shared" si="4"/>
        <v>147.86</v>
      </c>
      <c r="N12" s="23">
        <v>154.57</v>
      </c>
      <c r="O12" s="24">
        <v>1</v>
      </c>
      <c r="P12" s="25">
        <v>0</v>
      </c>
      <c r="Q12" s="25">
        <v>0</v>
      </c>
      <c r="R12" s="69">
        <f t="shared" si="7"/>
        <v>159.57</v>
      </c>
      <c r="S12" s="23">
        <v>149.17</v>
      </c>
      <c r="T12" s="24">
        <v>1</v>
      </c>
      <c r="U12" s="25">
        <v>0</v>
      </c>
      <c r="V12" s="25">
        <v>0</v>
      </c>
      <c r="W12" s="69">
        <f t="shared" si="5"/>
        <v>154.17</v>
      </c>
      <c r="X12" s="23">
        <v>131.56</v>
      </c>
      <c r="Y12" s="24">
        <v>0</v>
      </c>
      <c r="Z12" s="25">
        <v>0</v>
      </c>
      <c r="AA12" s="25">
        <v>0</v>
      </c>
      <c r="AB12" s="69">
        <f t="shared" si="6"/>
        <v>131.56</v>
      </c>
      <c r="AC12" s="23">
        <v>154.12</v>
      </c>
      <c r="AD12" s="24">
        <v>0</v>
      </c>
      <c r="AE12" s="25">
        <v>0</v>
      </c>
      <c r="AF12" s="25">
        <v>0</v>
      </c>
      <c r="AG12" s="69">
        <f t="shared" si="8"/>
        <v>154.12</v>
      </c>
      <c r="AH12" s="38" t="s">
        <v>36</v>
      </c>
    </row>
    <row r="13" spans="1:34" s="1" customFormat="1" ht="12.75">
      <c r="A13" s="12" t="s">
        <v>44</v>
      </c>
      <c r="B13" s="10"/>
      <c r="C13" s="9"/>
      <c r="D13" s="11"/>
      <c r="E13" s="31">
        <f t="shared" si="0"/>
        <v>32</v>
      </c>
      <c r="F13" s="32">
        <f t="shared" si="1"/>
        <v>4</v>
      </c>
      <c r="G13" s="33">
        <f t="shared" si="2"/>
        <v>8</v>
      </c>
      <c r="H13" s="36">
        <f t="shared" si="3"/>
        <v>601.9300000000001</v>
      </c>
      <c r="I13" s="23">
        <v>109.45</v>
      </c>
      <c r="J13" s="24">
        <v>0</v>
      </c>
      <c r="K13" s="25">
        <v>0</v>
      </c>
      <c r="L13" s="25">
        <v>0</v>
      </c>
      <c r="M13" s="69">
        <f t="shared" si="4"/>
        <v>109.45</v>
      </c>
      <c r="N13" s="23">
        <v>101.73</v>
      </c>
      <c r="O13" s="24">
        <v>8</v>
      </c>
      <c r="P13" s="25">
        <v>0</v>
      </c>
      <c r="Q13" s="25">
        <v>0</v>
      </c>
      <c r="R13" s="69">
        <f t="shared" si="7"/>
        <v>141.73000000000002</v>
      </c>
      <c r="S13" s="23">
        <v>88.8</v>
      </c>
      <c r="T13" s="24">
        <v>0</v>
      </c>
      <c r="U13" s="25">
        <v>0</v>
      </c>
      <c r="V13" s="25">
        <v>0</v>
      </c>
      <c r="W13" s="69">
        <f t="shared" si="5"/>
        <v>88.8</v>
      </c>
      <c r="X13" s="23">
        <v>101.2</v>
      </c>
      <c r="Y13" s="24">
        <v>0</v>
      </c>
      <c r="Z13" s="25">
        <v>0</v>
      </c>
      <c r="AA13" s="25">
        <v>0</v>
      </c>
      <c r="AB13" s="69">
        <f t="shared" si="6"/>
        <v>101.2</v>
      </c>
      <c r="AC13" s="23">
        <v>160.75</v>
      </c>
      <c r="AD13" s="24">
        <v>0</v>
      </c>
      <c r="AE13" s="25">
        <v>0</v>
      </c>
      <c r="AF13" s="25">
        <v>0</v>
      </c>
      <c r="AG13" s="69">
        <f t="shared" si="8"/>
        <v>160.75</v>
      </c>
      <c r="AH13" s="38" t="s">
        <v>42</v>
      </c>
    </row>
    <row r="14" spans="1:34" s="1" customFormat="1" ht="12.75">
      <c r="A14" s="12" t="s">
        <v>45</v>
      </c>
      <c r="B14" s="10"/>
      <c r="C14" s="9"/>
      <c r="D14" s="11"/>
      <c r="E14" s="31">
        <f t="shared" si="0"/>
        <v>7</v>
      </c>
      <c r="F14" s="32">
        <f t="shared" si="1"/>
        <v>2</v>
      </c>
      <c r="G14" s="33">
        <f t="shared" si="2"/>
        <v>7</v>
      </c>
      <c r="H14" s="36">
        <f t="shared" si="3"/>
        <v>284.88</v>
      </c>
      <c r="I14" s="23">
        <v>47.92</v>
      </c>
      <c r="J14" s="24">
        <v>1</v>
      </c>
      <c r="K14" s="25">
        <v>0</v>
      </c>
      <c r="L14" s="25">
        <v>0</v>
      </c>
      <c r="M14" s="69">
        <f t="shared" si="4"/>
        <v>52.92</v>
      </c>
      <c r="N14" s="23">
        <v>36.96</v>
      </c>
      <c r="O14" s="24">
        <v>0</v>
      </c>
      <c r="P14" s="25">
        <v>0</v>
      </c>
      <c r="Q14" s="25">
        <v>0</v>
      </c>
      <c r="R14" s="69">
        <f t="shared" si="7"/>
        <v>36.96</v>
      </c>
      <c r="S14" s="23">
        <v>37.43</v>
      </c>
      <c r="T14" s="24">
        <v>0</v>
      </c>
      <c r="U14" s="25">
        <v>0</v>
      </c>
      <c r="V14" s="25">
        <v>0</v>
      </c>
      <c r="W14" s="69">
        <f t="shared" si="5"/>
        <v>37.43</v>
      </c>
      <c r="X14" s="23">
        <v>36.97</v>
      </c>
      <c r="Y14" s="24">
        <v>1</v>
      </c>
      <c r="Z14" s="25">
        <v>0</v>
      </c>
      <c r="AA14" s="25">
        <v>0</v>
      </c>
      <c r="AB14" s="69">
        <f t="shared" si="6"/>
        <v>41.97</v>
      </c>
      <c r="AC14" s="23">
        <v>90.6</v>
      </c>
      <c r="AD14" s="24">
        <v>5</v>
      </c>
      <c r="AE14" s="25">
        <v>0</v>
      </c>
      <c r="AF14" s="25">
        <v>0</v>
      </c>
      <c r="AG14" s="69">
        <f t="shared" si="8"/>
        <v>115.6</v>
      </c>
      <c r="AH14" s="38" t="s">
        <v>46</v>
      </c>
    </row>
    <row r="15" spans="1:34" s="1" customFormat="1" ht="12.75">
      <c r="A15" s="12" t="s">
        <v>47</v>
      </c>
      <c r="B15" s="10"/>
      <c r="C15" s="9"/>
      <c r="D15" s="11"/>
      <c r="E15" s="31">
        <f t="shared" si="0"/>
        <v>30</v>
      </c>
      <c r="F15" s="32">
        <f t="shared" si="1"/>
        <v>2</v>
      </c>
      <c r="G15" s="33">
        <f t="shared" si="2"/>
        <v>14</v>
      </c>
      <c r="H15" s="36">
        <f t="shared" si="3"/>
        <v>509.4100000000001</v>
      </c>
      <c r="I15" s="23">
        <v>107.05</v>
      </c>
      <c r="J15" s="24">
        <v>5</v>
      </c>
      <c r="K15" s="25">
        <v>0</v>
      </c>
      <c r="L15" s="25">
        <v>0</v>
      </c>
      <c r="M15" s="69">
        <f t="shared" si="4"/>
        <v>132.05</v>
      </c>
      <c r="N15" s="23">
        <v>89.11</v>
      </c>
      <c r="O15" s="24">
        <v>4</v>
      </c>
      <c r="P15" s="25">
        <v>0</v>
      </c>
      <c r="Q15" s="25">
        <v>0</v>
      </c>
      <c r="R15" s="69">
        <f t="shared" si="7"/>
        <v>109.11</v>
      </c>
      <c r="S15" s="23">
        <v>67.28</v>
      </c>
      <c r="T15" s="24">
        <v>5</v>
      </c>
      <c r="U15" s="25">
        <v>0</v>
      </c>
      <c r="V15" s="25">
        <v>0</v>
      </c>
      <c r="W15" s="69">
        <f t="shared" si="5"/>
        <v>92.28</v>
      </c>
      <c r="X15" s="23">
        <v>80.04</v>
      </c>
      <c r="Y15" s="24">
        <v>0</v>
      </c>
      <c r="Z15" s="25">
        <v>0</v>
      </c>
      <c r="AA15" s="25">
        <v>0</v>
      </c>
      <c r="AB15" s="69">
        <f t="shared" si="6"/>
        <v>80.04</v>
      </c>
      <c r="AC15" s="23">
        <v>95.93</v>
      </c>
      <c r="AD15" s="24">
        <v>0</v>
      </c>
      <c r="AE15" s="25">
        <v>0</v>
      </c>
      <c r="AF15" s="25">
        <v>0</v>
      </c>
      <c r="AG15" s="69">
        <f t="shared" si="8"/>
        <v>95.93</v>
      </c>
      <c r="AH15" s="38" t="s">
        <v>34</v>
      </c>
    </row>
    <row r="16" spans="1:34" s="1" customFormat="1" ht="12.75">
      <c r="A16" s="12" t="s">
        <v>48</v>
      </c>
      <c r="B16" s="10"/>
      <c r="C16" s="9"/>
      <c r="D16" s="11"/>
      <c r="E16" s="31">
        <f t="shared" si="0"/>
        <v>26</v>
      </c>
      <c r="F16" s="32">
        <f t="shared" si="1"/>
        <v>3</v>
      </c>
      <c r="G16" s="33">
        <f t="shared" si="2"/>
        <v>13</v>
      </c>
      <c r="H16" s="36">
        <f t="shared" si="3"/>
        <v>471.75</v>
      </c>
      <c r="I16" s="23">
        <v>117.18</v>
      </c>
      <c r="J16" s="24">
        <v>7</v>
      </c>
      <c r="K16" s="25">
        <v>0</v>
      </c>
      <c r="L16" s="25">
        <v>0</v>
      </c>
      <c r="M16" s="69">
        <f t="shared" si="4"/>
        <v>152.18</v>
      </c>
      <c r="N16" s="23">
        <v>70.62</v>
      </c>
      <c r="O16" s="24">
        <v>6</v>
      </c>
      <c r="P16" s="25">
        <v>0</v>
      </c>
      <c r="Q16" s="25">
        <v>0</v>
      </c>
      <c r="R16" s="69">
        <f t="shared" si="7"/>
        <v>100.62</v>
      </c>
      <c r="S16" s="23">
        <v>60.47</v>
      </c>
      <c r="T16" s="90">
        <v>0</v>
      </c>
      <c r="U16" s="25">
        <v>0</v>
      </c>
      <c r="V16" s="25">
        <v>0</v>
      </c>
      <c r="W16" s="69">
        <f t="shared" si="5"/>
        <v>60.47</v>
      </c>
      <c r="X16" s="23">
        <v>62.33</v>
      </c>
      <c r="Y16" s="24">
        <v>0</v>
      </c>
      <c r="Z16" s="25">
        <v>0</v>
      </c>
      <c r="AA16" s="25">
        <v>0</v>
      </c>
      <c r="AB16" s="69">
        <f t="shared" si="6"/>
        <v>62.33</v>
      </c>
      <c r="AC16" s="23">
        <v>96.15</v>
      </c>
      <c r="AD16" s="24">
        <v>0</v>
      </c>
      <c r="AE16" s="25">
        <v>0</v>
      </c>
      <c r="AF16" s="25">
        <v>0</v>
      </c>
      <c r="AG16" s="69">
        <f t="shared" si="8"/>
        <v>96.15</v>
      </c>
      <c r="AH16" s="38" t="s">
        <v>49</v>
      </c>
    </row>
    <row r="17" spans="1:34" s="1" customFormat="1" ht="12.75">
      <c r="A17" s="12" t="s">
        <v>50</v>
      </c>
      <c r="B17" s="10"/>
      <c r="C17" s="9"/>
      <c r="D17" s="11"/>
      <c r="E17" s="31">
        <f t="shared" si="0"/>
        <v>5</v>
      </c>
      <c r="F17" s="32">
        <f t="shared" si="1"/>
        <v>3</v>
      </c>
      <c r="G17" s="33">
        <f t="shared" si="2"/>
        <v>5</v>
      </c>
      <c r="H17" s="36">
        <f t="shared" si="3"/>
        <v>233.12</v>
      </c>
      <c r="I17" s="23">
        <v>52.16</v>
      </c>
      <c r="J17" s="90">
        <v>0</v>
      </c>
      <c r="K17" s="25">
        <v>0</v>
      </c>
      <c r="L17" s="25">
        <v>0</v>
      </c>
      <c r="M17" s="69">
        <f t="shared" si="4"/>
        <v>52.16</v>
      </c>
      <c r="N17" s="23">
        <v>41.52</v>
      </c>
      <c r="O17" s="24">
        <v>4</v>
      </c>
      <c r="P17" s="25">
        <v>0</v>
      </c>
      <c r="Q17" s="25">
        <v>0</v>
      </c>
      <c r="R17" s="69">
        <f t="shared" si="7"/>
        <v>61.52</v>
      </c>
      <c r="S17" s="23">
        <v>34.57</v>
      </c>
      <c r="T17" s="24">
        <v>0</v>
      </c>
      <c r="U17" s="25">
        <v>0</v>
      </c>
      <c r="V17" s="25">
        <v>0</v>
      </c>
      <c r="W17" s="69">
        <f t="shared" si="5"/>
        <v>34.57</v>
      </c>
      <c r="X17" s="23">
        <v>31.41</v>
      </c>
      <c r="Y17" s="24">
        <v>0</v>
      </c>
      <c r="Z17" s="25">
        <v>0</v>
      </c>
      <c r="AA17" s="25">
        <v>0</v>
      </c>
      <c r="AB17" s="69">
        <f t="shared" si="6"/>
        <v>31.41</v>
      </c>
      <c r="AC17" s="23">
        <v>48.46</v>
      </c>
      <c r="AD17" s="24">
        <v>1</v>
      </c>
      <c r="AE17" s="25">
        <v>0</v>
      </c>
      <c r="AF17" s="25">
        <v>0</v>
      </c>
      <c r="AG17" s="69">
        <f t="shared" si="8"/>
        <v>53.46</v>
      </c>
      <c r="AH17" s="38" t="s">
        <v>32</v>
      </c>
    </row>
    <row r="18" spans="1:34" s="1" customFormat="1" ht="12.75">
      <c r="A18" s="12" t="s">
        <v>51</v>
      </c>
      <c r="B18" s="10"/>
      <c r="C18" s="9"/>
      <c r="D18" s="11"/>
      <c r="E18" s="31">
        <f t="shared" si="0"/>
        <v>25</v>
      </c>
      <c r="F18" s="32">
        <f t="shared" si="1"/>
        <v>0</v>
      </c>
      <c r="G18" s="33">
        <f t="shared" si="2"/>
        <v>31</v>
      </c>
      <c r="H18" s="36">
        <f t="shared" si="3"/>
        <v>412.46000000000004</v>
      </c>
      <c r="I18" s="23">
        <v>69.4</v>
      </c>
      <c r="J18" s="24">
        <v>8</v>
      </c>
      <c r="K18" s="25">
        <v>0</v>
      </c>
      <c r="L18" s="25">
        <v>0</v>
      </c>
      <c r="M18" s="69">
        <f t="shared" si="4"/>
        <v>109.4</v>
      </c>
      <c r="N18" s="23">
        <v>42.93</v>
      </c>
      <c r="O18" s="24">
        <v>4</v>
      </c>
      <c r="P18" s="25">
        <v>0</v>
      </c>
      <c r="Q18" s="25">
        <v>0</v>
      </c>
      <c r="R18" s="69">
        <f t="shared" si="7"/>
        <v>62.93</v>
      </c>
      <c r="S18" s="23">
        <v>26.47</v>
      </c>
      <c r="T18" s="24">
        <v>8</v>
      </c>
      <c r="U18" s="25">
        <v>0</v>
      </c>
      <c r="V18" s="25">
        <v>0</v>
      </c>
      <c r="W18" s="69">
        <f t="shared" si="5"/>
        <v>66.47</v>
      </c>
      <c r="X18" s="23">
        <v>51.17</v>
      </c>
      <c r="Y18" s="24">
        <v>6</v>
      </c>
      <c r="Z18" s="25">
        <v>0</v>
      </c>
      <c r="AA18" s="25">
        <v>0</v>
      </c>
      <c r="AB18" s="69">
        <f t="shared" si="6"/>
        <v>81.17</v>
      </c>
      <c r="AC18" s="23">
        <v>67.49</v>
      </c>
      <c r="AD18" s="24">
        <v>5</v>
      </c>
      <c r="AE18" s="25">
        <v>0</v>
      </c>
      <c r="AF18" s="25">
        <v>0</v>
      </c>
      <c r="AG18" s="69">
        <f t="shared" si="8"/>
        <v>92.49</v>
      </c>
      <c r="AH18" s="38" t="s">
        <v>34</v>
      </c>
    </row>
    <row r="19" spans="1:34" s="1" customFormat="1" ht="12.75">
      <c r="A19" s="12" t="s">
        <v>52</v>
      </c>
      <c r="B19" s="10"/>
      <c r="C19" s="9"/>
      <c r="D19" s="11"/>
      <c r="E19" s="31">
        <f t="shared" si="0"/>
        <v>8</v>
      </c>
      <c r="F19" s="32">
        <f t="shared" si="1"/>
        <v>4</v>
      </c>
      <c r="G19" s="33">
        <f t="shared" si="2"/>
        <v>2</v>
      </c>
      <c r="H19" s="36">
        <f t="shared" si="3"/>
        <v>287.31</v>
      </c>
      <c r="I19" s="23">
        <v>69.57</v>
      </c>
      <c r="J19" s="24">
        <v>0</v>
      </c>
      <c r="K19" s="25">
        <v>0</v>
      </c>
      <c r="L19" s="25">
        <v>0</v>
      </c>
      <c r="M19" s="69">
        <f t="shared" si="4"/>
        <v>69.57</v>
      </c>
      <c r="N19" s="23">
        <v>62.01</v>
      </c>
      <c r="O19" s="24">
        <v>2</v>
      </c>
      <c r="P19" s="25">
        <v>0</v>
      </c>
      <c r="Q19" s="25">
        <v>0</v>
      </c>
      <c r="R19" s="69">
        <f t="shared" si="7"/>
        <v>72.00999999999999</v>
      </c>
      <c r="S19" s="23">
        <v>50.51</v>
      </c>
      <c r="T19" s="24">
        <v>0</v>
      </c>
      <c r="U19" s="25">
        <v>0</v>
      </c>
      <c r="V19" s="25">
        <v>0</v>
      </c>
      <c r="W19" s="69">
        <f t="shared" si="5"/>
        <v>50.51</v>
      </c>
      <c r="X19" s="23">
        <v>41.12</v>
      </c>
      <c r="Y19" s="24">
        <v>0</v>
      </c>
      <c r="Z19" s="25">
        <v>0</v>
      </c>
      <c r="AA19" s="25">
        <v>0</v>
      </c>
      <c r="AB19" s="69">
        <f t="shared" si="6"/>
        <v>41.12</v>
      </c>
      <c r="AC19" s="23">
        <v>54.1</v>
      </c>
      <c r="AD19" s="24">
        <v>0</v>
      </c>
      <c r="AE19" s="25">
        <v>0</v>
      </c>
      <c r="AF19" s="25">
        <v>0</v>
      </c>
      <c r="AG19" s="69">
        <f t="shared" si="8"/>
        <v>54.1</v>
      </c>
      <c r="AH19" s="38" t="s">
        <v>53</v>
      </c>
    </row>
    <row r="20" spans="1:34" s="1" customFormat="1" ht="12.75">
      <c r="A20" s="12" t="s">
        <v>54</v>
      </c>
      <c r="B20" s="10"/>
      <c r="C20" s="9"/>
      <c r="D20" s="11"/>
      <c r="E20" s="31">
        <f t="shared" si="0"/>
        <v>17</v>
      </c>
      <c r="F20" s="32">
        <f t="shared" si="1"/>
        <v>4</v>
      </c>
      <c r="G20" s="33">
        <f t="shared" si="2"/>
        <v>7</v>
      </c>
      <c r="H20" s="36">
        <f t="shared" si="3"/>
        <v>364.04999999999995</v>
      </c>
      <c r="I20" s="23">
        <v>63.34</v>
      </c>
      <c r="J20" s="90">
        <v>0</v>
      </c>
      <c r="K20" s="25">
        <v>0</v>
      </c>
      <c r="L20" s="25">
        <v>0</v>
      </c>
      <c r="M20" s="69">
        <f t="shared" si="4"/>
        <v>63.34</v>
      </c>
      <c r="N20" s="23">
        <v>62.61</v>
      </c>
      <c r="O20" s="24">
        <v>7</v>
      </c>
      <c r="P20" s="25">
        <v>0</v>
      </c>
      <c r="Q20" s="25">
        <v>0</v>
      </c>
      <c r="R20" s="69">
        <f t="shared" si="7"/>
        <v>97.61</v>
      </c>
      <c r="S20" s="23">
        <v>49.38</v>
      </c>
      <c r="T20" s="24">
        <v>0</v>
      </c>
      <c r="U20" s="25">
        <v>0</v>
      </c>
      <c r="V20" s="25">
        <v>0</v>
      </c>
      <c r="W20" s="69">
        <f t="shared" si="5"/>
        <v>49.38</v>
      </c>
      <c r="X20" s="23">
        <v>51.96</v>
      </c>
      <c r="Y20" s="24">
        <v>0</v>
      </c>
      <c r="Z20" s="25">
        <v>0</v>
      </c>
      <c r="AA20" s="25">
        <v>0</v>
      </c>
      <c r="AB20" s="69">
        <f t="shared" si="6"/>
        <v>51.96</v>
      </c>
      <c r="AC20" s="23">
        <v>101.76</v>
      </c>
      <c r="AD20" s="24">
        <v>0</v>
      </c>
      <c r="AE20" s="25">
        <v>0</v>
      </c>
      <c r="AF20" s="25">
        <v>0</v>
      </c>
      <c r="AG20" s="69">
        <f t="shared" si="8"/>
        <v>101.76</v>
      </c>
      <c r="AH20" s="38" t="s">
        <v>46</v>
      </c>
    </row>
    <row r="21" spans="1:34" s="1" customFormat="1" ht="12.75">
      <c r="A21" s="12" t="s">
        <v>55</v>
      </c>
      <c r="B21" s="10"/>
      <c r="C21" s="9"/>
      <c r="D21" s="11"/>
      <c r="E21" s="31">
        <f t="shared" si="0"/>
        <v>2</v>
      </c>
      <c r="F21" s="32">
        <f t="shared" si="1"/>
        <v>4</v>
      </c>
      <c r="G21" s="33">
        <f t="shared" si="2"/>
        <v>1</v>
      </c>
      <c r="H21" s="36">
        <f t="shared" si="3"/>
        <v>218.52</v>
      </c>
      <c r="I21" s="23">
        <v>44.97</v>
      </c>
      <c r="J21" s="24">
        <v>0</v>
      </c>
      <c r="K21" s="25">
        <v>0</v>
      </c>
      <c r="L21" s="25">
        <v>0</v>
      </c>
      <c r="M21" s="69">
        <f t="shared" si="4"/>
        <v>44.97</v>
      </c>
      <c r="N21" s="23">
        <v>38.18</v>
      </c>
      <c r="O21" s="90">
        <v>0</v>
      </c>
      <c r="P21" s="25">
        <v>0</v>
      </c>
      <c r="Q21" s="25">
        <v>0</v>
      </c>
      <c r="R21" s="69">
        <f t="shared" si="7"/>
        <v>38.18</v>
      </c>
      <c r="S21" s="23">
        <v>36.22</v>
      </c>
      <c r="T21" s="24">
        <v>1</v>
      </c>
      <c r="U21" s="25">
        <v>0</v>
      </c>
      <c r="V21" s="25">
        <v>0</v>
      </c>
      <c r="W21" s="69">
        <f t="shared" si="5"/>
        <v>41.22</v>
      </c>
      <c r="X21" s="23">
        <v>37.93</v>
      </c>
      <c r="Y21" s="24">
        <v>0</v>
      </c>
      <c r="Z21" s="25">
        <v>0</v>
      </c>
      <c r="AA21" s="25">
        <v>0</v>
      </c>
      <c r="AB21" s="69">
        <f t="shared" si="6"/>
        <v>37.93</v>
      </c>
      <c r="AC21" s="23">
        <v>56.22</v>
      </c>
      <c r="AD21" s="24">
        <v>0</v>
      </c>
      <c r="AE21" s="25">
        <v>0</v>
      </c>
      <c r="AF21" s="25">
        <v>0</v>
      </c>
      <c r="AG21" s="69">
        <f t="shared" si="8"/>
        <v>56.22</v>
      </c>
      <c r="AH21" s="38" t="s">
        <v>30</v>
      </c>
    </row>
    <row r="22" spans="1:34" s="1" customFormat="1" ht="12.75">
      <c r="A22" s="12" t="s">
        <v>56</v>
      </c>
      <c r="B22" s="10"/>
      <c r="C22" s="9"/>
      <c r="D22" s="11"/>
      <c r="E22" s="31">
        <f t="shared" si="0"/>
        <v>9</v>
      </c>
      <c r="F22" s="32">
        <f t="shared" si="1"/>
        <v>4</v>
      </c>
      <c r="G22" s="33">
        <f t="shared" si="2"/>
        <v>3</v>
      </c>
      <c r="H22" s="36">
        <f t="shared" si="3"/>
        <v>288.72999999999996</v>
      </c>
      <c r="I22" s="23">
        <v>63.19</v>
      </c>
      <c r="J22" s="24">
        <v>0</v>
      </c>
      <c r="K22" s="25">
        <v>0</v>
      </c>
      <c r="L22" s="25">
        <v>0</v>
      </c>
      <c r="M22" s="69">
        <f t="shared" si="4"/>
        <v>63.19</v>
      </c>
      <c r="N22" s="23">
        <v>56.97</v>
      </c>
      <c r="O22" s="90">
        <v>3</v>
      </c>
      <c r="P22" s="25">
        <v>0</v>
      </c>
      <c r="Q22" s="25">
        <v>0</v>
      </c>
      <c r="R22" s="69">
        <f t="shared" si="7"/>
        <v>71.97</v>
      </c>
      <c r="S22" s="23">
        <v>40.76</v>
      </c>
      <c r="T22" s="24">
        <v>0</v>
      </c>
      <c r="U22" s="25">
        <v>0</v>
      </c>
      <c r="V22" s="25">
        <v>0</v>
      </c>
      <c r="W22" s="69">
        <f t="shared" si="5"/>
        <v>40.76</v>
      </c>
      <c r="X22" s="23">
        <v>52.76</v>
      </c>
      <c r="Y22" s="24">
        <v>0</v>
      </c>
      <c r="Z22" s="25">
        <v>0</v>
      </c>
      <c r="AA22" s="25">
        <v>0</v>
      </c>
      <c r="AB22" s="69">
        <f t="shared" si="6"/>
        <v>52.76</v>
      </c>
      <c r="AC22" s="23">
        <v>60.05</v>
      </c>
      <c r="AD22" s="24">
        <v>0</v>
      </c>
      <c r="AE22" s="25">
        <v>0</v>
      </c>
      <c r="AF22" s="25">
        <v>0</v>
      </c>
      <c r="AG22" s="69">
        <f t="shared" si="8"/>
        <v>60.05</v>
      </c>
      <c r="AH22" s="38" t="s">
        <v>57</v>
      </c>
    </row>
    <row r="23" spans="1:34" s="1" customFormat="1" ht="12.75">
      <c r="A23" s="12" t="s">
        <v>58</v>
      </c>
      <c r="B23" s="10"/>
      <c r="C23" s="9"/>
      <c r="D23" s="11"/>
      <c r="E23" s="31">
        <f t="shared" si="0"/>
        <v>6</v>
      </c>
      <c r="F23" s="32">
        <f t="shared" si="1"/>
        <v>1</v>
      </c>
      <c r="G23" s="33">
        <f t="shared" si="2"/>
        <v>14</v>
      </c>
      <c r="H23" s="36">
        <f t="shared" si="3"/>
        <v>259.99</v>
      </c>
      <c r="I23" s="23">
        <v>47.28</v>
      </c>
      <c r="J23" s="24">
        <v>2</v>
      </c>
      <c r="K23" s="25">
        <v>0</v>
      </c>
      <c r="L23" s="25">
        <v>0</v>
      </c>
      <c r="M23" s="69">
        <f t="shared" si="4"/>
        <v>57.28</v>
      </c>
      <c r="N23" s="23">
        <v>36.77</v>
      </c>
      <c r="O23" s="24">
        <v>8</v>
      </c>
      <c r="P23" s="25">
        <v>0</v>
      </c>
      <c r="Q23" s="25">
        <v>0</v>
      </c>
      <c r="R23" s="69">
        <f t="shared" si="7"/>
        <v>76.77000000000001</v>
      </c>
      <c r="S23" s="23">
        <v>34.18</v>
      </c>
      <c r="T23" s="24">
        <v>2</v>
      </c>
      <c r="U23" s="25">
        <v>0</v>
      </c>
      <c r="V23" s="25">
        <v>0</v>
      </c>
      <c r="W23" s="69">
        <f t="shared" si="5"/>
        <v>44.18</v>
      </c>
      <c r="X23" s="23">
        <v>32.43</v>
      </c>
      <c r="Y23" s="24">
        <v>2</v>
      </c>
      <c r="Z23" s="25">
        <v>0</v>
      </c>
      <c r="AA23" s="25">
        <v>0</v>
      </c>
      <c r="AB23" s="69">
        <f t="shared" si="6"/>
        <v>42.43</v>
      </c>
      <c r="AC23" s="23">
        <v>39.33</v>
      </c>
      <c r="AD23" s="24">
        <v>0</v>
      </c>
      <c r="AE23" s="25">
        <v>0</v>
      </c>
      <c r="AF23" s="25">
        <v>0</v>
      </c>
      <c r="AG23" s="69">
        <f t="shared" si="8"/>
        <v>39.33</v>
      </c>
      <c r="AH23" s="38" t="s">
        <v>38</v>
      </c>
    </row>
    <row r="24" spans="1:34" s="1" customFormat="1" ht="12.75">
      <c r="A24" s="12" t="s">
        <v>59</v>
      </c>
      <c r="B24" s="10"/>
      <c r="C24" s="9"/>
      <c r="D24" s="11"/>
      <c r="E24" s="31">
        <f t="shared" si="0"/>
        <v>21</v>
      </c>
      <c r="F24" s="32">
        <f t="shared" si="1"/>
        <v>1</v>
      </c>
      <c r="G24" s="33">
        <f t="shared" si="2"/>
        <v>14</v>
      </c>
      <c r="H24" s="36">
        <f t="shared" si="3"/>
        <v>390.59000000000003</v>
      </c>
      <c r="I24" s="23">
        <v>68.52</v>
      </c>
      <c r="J24" s="24">
        <v>6</v>
      </c>
      <c r="K24" s="25">
        <v>0</v>
      </c>
      <c r="L24" s="25">
        <v>0</v>
      </c>
      <c r="M24" s="69">
        <f t="shared" si="4"/>
        <v>98.52</v>
      </c>
      <c r="N24" s="23">
        <v>52.34</v>
      </c>
      <c r="O24" s="24">
        <v>4</v>
      </c>
      <c r="P24" s="25">
        <v>0</v>
      </c>
      <c r="Q24" s="25">
        <v>0</v>
      </c>
      <c r="R24" s="69">
        <f t="shared" si="7"/>
        <v>72.34</v>
      </c>
      <c r="S24" s="23">
        <v>59.85</v>
      </c>
      <c r="T24" s="24">
        <v>3</v>
      </c>
      <c r="U24" s="25">
        <v>0</v>
      </c>
      <c r="V24" s="25">
        <v>0</v>
      </c>
      <c r="W24" s="69">
        <f t="shared" si="5"/>
        <v>74.85</v>
      </c>
      <c r="X24" s="23">
        <v>61.08</v>
      </c>
      <c r="Y24" s="90">
        <v>0</v>
      </c>
      <c r="Z24" s="25">
        <v>0</v>
      </c>
      <c r="AA24" s="25">
        <v>0</v>
      </c>
      <c r="AB24" s="69">
        <f t="shared" si="6"/>
        <v>61.08</v>
      </c>
      <c r="AC24" s="23">
        <v>78.8</v>
      </c>
      <c r="AD24" s="24">
        <v>1</v>
      </c>
      <c r="AE24" s="25">
        <v>0</v>
      </c>
      <c r="AF24" s="25">
        <v>0</v>
      </c>
      <c r="AG24" s="69">
        <f t="shared" si="8"/>
        <v>83.8</v>
      </c>
      <c r="AH24" s="38" t="s">
        <v>34</v>
      </c>
    </row>
    <row r="25" spans="1:34" s="1" customFormat="1" ht="12.75">
      <c r="A25" s="12" t="s">
        <v>60</v>
      </c>
      <c r="B25" s="10"/>
      <c r="C25" s="9"/>
      <c r="D25" s="11"/>
      <c r="E25" s="31">
        <f t="shared" si="0"/>
        <v>27</v>
      </c>
      <c r="F25" s="32">
        <f t="shared" si="1"/>
        <v>1</v>
      </c>
      <c r="G25" s="33">
        <f t="shared" si="2"/>
        <v>14</v>
      </c>
      <c r="H25" s="36">
        <f t="shared" si="3"/>
        <v>480.83000000000004</v>
      </c>
      <c r="I25" s="23">
        <v>102.25</v>
      </c>
      <c r="J25" s="24">
        <v>4</v>
      </c>
      <c r="K25" s="25">
        <v>0</v>
      </c>
      <c r="L25" s="25">
        <v>0</v>
      </c>
      <c r="M25" s="69">
        <f t="shared" si="4"/>
        <v>122.25</v>
      </c>
      <c r="N25" s="23">
        <v>63.49</v>
      </c>
      <c r="O25" s="24">
        <v>4</v>
      </c>
      <c r="P25" s="25">
        <v>0</v>
      </c>
      <c r="Q25" s="25">
        <v>0</v>
      </c>
      <c r="R25" s="69">
        <f t="shared" si="7"/>
        <v>83.49000000000001</v>
      </c>
      <c r="S25" s="23">
        <v>75.04</v>
      </c>
      <c r="T25" s="24">
        <v>4</v>
      </c>
      <c r="U25" s="25">
        <v>1</v>
      </c>
      <c r="V25" s="25">
        <v>0</v>
      </c>
      <c r="W25" s="69">
        <f t="shared" si="5"/>
        <v>105.04</v>
      </c>
      <c r="X25" s="23">
        <v>75.3</v>
      </c>
      <c r="Y25" s="90">
        <v>0</v>
      </c>
      <c r="Z25" s="25">
        <v>0</v>
      </c>
      <c r="AA25" s="25">
        <v>0</v>
      </c>
      <c r="AB25" s="69">
        <f t="shared" si="6"/>
        <v>75.3</v>
      </c>
      <c r="AC25" s="23">
        <v>84.75</v>
      </c>
      <c r="AD25" s="24">
        <v>2</v>
      </c>
      <c r="AE25" s="25">
        <v>0</v>
      </c>
      <c r="AF25" s="25">
        <v>0</v>
      </c>
      <c r="AG25" s="69">
        <f t="shared" si="8"/>
        <v>94.75</v>
      </c>
      <c r="AH25" s="38" t="s">
        <v>61</v>
      </c>
    </row>
    <row r="26" spans="1:34" s="1" customFormat="1" ht="12.75">
      <c r="A26" s="12" t="s">
        <v>62</v>
      </c>
      <c r="B26" s="10"/>
      <c r="C26" s="9"/>
      <c r="D26" s="11"/>
      <c r="E26" s="31">
        <f t="shared" si="0"/>
        <v>24</v>
      </c>
      <c r="F26" s="32">
        <f t="shared" si="1"/>
        <v>2</v>
      </c>
      <c r="G26" s="33">
        <f t="shared" si="2"/>
        <v>11</v>
      </c>
      <c r="H26" s="36">
        <f t="shared" si="3"/>
        <v>408.59999999999997</v>
      </c>
      <c r="I26" s="23">
        <v>64.77</v>
      </c>
      <c r="J26" s="24">
        <v>2</v>
      </c>
      <c r="K26" s="25">
        <v>0</v>
      </c>
      <c r="L26" s="25">
        <v>0</v>
      </c>
      <c r="M26" s="69">
        <f t="shared" si="4"/>
        <v>74.77</v>
      </c>
      <c r="N26" s="23">
        <v>87.38</v>
      </c>
      <c r="O26" s="24">
        <v>6</v>
      </c>
      <c r="P26" s="25">
        <v>0</v>
      </c>
      <c r="Q26" s="25">
        <v>0</v>
      </c>
      <c r="R26" s="69">
        <f t="shared" si="7"/>
        <v>117.38</v>
      </c>
      <c r="S26" s="23">
        <v>74.89</v>
      </c>
      <c r="T26" s="24">
        <v>3</v>
      </c>
      <c r="U26" s="25">
        <v>0</v>
      </c>
      <c r="V26" s="25">
        <v>0</v>
      </c>
      <c r="W26" s="69">
        <f t="shared" si="5"/>
        <v>89.89</v>
      </c>
      <c r="X26" s="23">
        <v>57.14</v>
      </c>
      <c r="Y26" s="90">
        <v>0</v>
      </c>
      <c r="Z26" s="25">
        <v>0</v>
      </c>
      <c r="AA26" s="25">
        <v>0</v>
      </c>
      <c r="AB26" s="69">
        <f t="shared" si="6"/>
        <v>57.14</v>
      </c>
      <c r="AC26" s="23">
        <v>69.42</v>
      </c>
      <c r="AD26" s="24">
        <v>0</v>
      </c>
      <c r="AE26" s="25">
        <v>0</v>
      </c>
      <c r="AF26" s="25">
        <v>0</v>
      </c>
      <c r="AG26" s="69">
        <f t="shared" si="8"/>
        <v>69.42</v>
      </c>
      <c r="AH26" s="38" t="s">
        <v>63</v>
      </c>
    </row>
    <row r="27" spans="1:34" s="1" customFormat="1" ht="12.75">
      <c r="A27" s="12" t="s">
        <v>64</v>
      </c>
      <c r="B27" s="10"/>
      <c r="C27" s="9"/>
      <c r="D27" s="11"/>
      <c r="E27" s="31">
        <f t="shared" si="0"/>
        <v>34</v>
      </c>
      <c r="F27" s="32">
        <f t="shared" si="1"/>
        <v>0</v>
      </c>
      <c r="G27" s="33">
        <f t="shared" si="2"/>
        <v>36</v>
      </c>
      <c r="H27" s="36">
        <f t="shared" si="3"/>
        <v>624.8199999999999</v>
      </c>
      <c r="I27" s="23">
        <v>94.14</v>
      </c>
      <c r="J27" s="24">
        <v>8</v>
      </c>
      <c r="K27" s="25">
        <v>0</v>
      </c>
      <c r="L27" s="25">
        <v>0</v>
      </c>
      <c r="M27" s="69">
        <f t="shared" si="4"/>
        <v>134.14</v>
      </c>
      <c r="N27" s="23">
        <v>92.25</v>
      </c>
      <c r="O27" s="24">
        <v>8</v>
      </c>
      <c r="P27" s="25">
        <v>0</v>
      </c>
      <c r="Q27" s="25">
        <v>0</v>
      </c>
      <c r="R27" s="69">
        <f aca="true" t="shared" si="9" ref="R27:R38">IF((OR(N27="",N27="DNF",N27="DQ",N27="DNC")),"",(N27+(5*O27)+(P27*10)-(Q27*10)))</f>
        <v>132.25</v>
      </c>
      <c r="S27" s="23">
        <v>68.17</v>
      </c>
      <c r="T27" s="24">
        <v>8</v>
      </c>
      <c r="U27" s="25">
        <v>0</v>
      </c>
      <c r="V27" s="25">
        <v>0</v>
      </c>
      <c r="W27" s="69">
        <f t="shared" si="5"/>
        <v>108.17</v>
      </c>
      <c r="X27" s="23">
        <v>82.96</v>
      </c>
      <c r="Y27" s="24">
        <v>8</v>
      </c>
      <c r="Z27" s="25">
        <v>0</v>
      </c>
      <c r="AA27" s="25">
        <v>0</v>
      </c>
      <c r="AB27" s="69">
        <f t="shared" si="6"/>
        <v>122.96</v>
      </c>
      <c r="AC27" s="23">
        <v>107.3</v>
      </c>
      <c r="AD27" s="24">
        <v>4</v>
      </c>
      <c r="AE27" s="25">
        <v>0</v>
      </c>
      <c r="AF27" s="25">
        <v>0</v>
      </c>
      <c r="AG27" s="69">
        <f t="shared" si="8"/>
        <v>127.3</v>
      </c>
      <c r="AH27" s="38" t="s">
        <v>34</v>
      </c>
    </row>
    <row r="28" spans="1:34" s="1" customFormat="1" ht="12.75">
      <c r="A28" s="12" t="s">
        <v>65</v>
      </c>
      <c r="B28" s="10"/>
      <c r="C28" s="9"/>
      <c r="D28" s="11"/>
      <c r="E28" s="31">
        <f t="shared" si="0"/>
        <v>18</v>
      </c>
      <c r="F28" s="32">
        <f t="shared" si="1"/>
        <v>1</v>
      </c>
      <c r="G28" s="33">
        <f t="shared" si="2"/>
        <v>14</v>
      </c>
      <c r="H28" s="36">
        <f t="shared" si="3"/>
        <v>369.2</v>
      </c>
      <c r="I28" s="23">
        <v>73.19</v>
      </c>
      <c r="J28" s="24">
        <v>2</v>
      </c>
      <c r="K28" s="25">
        <v>0</v>
      </c>
      <c r="L28" s="25">
        <v>0</v>
      </c>
      <c r="M28" s="69">
        <f t="shared" si="4"/>
        <v>83.19</v>
      </c>
      <c r="N28" s="23">
        <v>59.45</v>
      </c>
      <c r="O28" s="24">
        <v>6</v>
      </c>
      <c r="P28" s="25">
        <v>0</v>
      </c>
      <c r="Q28" s="25">
        <v>0</v>
      </c>
      <c r="R28" s="69">
        <f t="shared" si="9"/>
        <v>89.45</v>
      </c>
      <c r="S28" s="23">
        <v>37.3</v>
      </c>
      <c r="T28" s="24">
        <v>5</v>
      </c>
      <c r="U28" s="25">
        <v>1</v>
      </c>
      <c r="V28" s="25">
        <v>0</v>
      </c>
      <c r="W28" s="69">
        <f t="shared" si="5"/>
        <v>72.3</v>
      </c>
      <c r="X28" s="23">
        <v>47.72</v>
      </c>
      <c r="Y28" s="24">
        <v>0</v>
      </c>
      <c r="Z28" s="25">
        <v>0</v>
      </c>
      <c r="AA28" s="25">
        <v>0</v>
      </c>
      <c r="AB28" s="69">
        <f t="shared" si="6"/>
        <v>47.72</v>
      </c>
      <c r="AC28" s="23">
        <v>71.54</v>
      </c>
      <c r="AD28" s="24">
        <v>1</v>
      </c>
      <c r="AE28" s="25">
        <v>0</v>
      </c>
      <c r="AF28" s="25">
        <v>0</v>
      </c>
      <c r="AG28" s="69">
        <f t="shared" si="8"/>
        <v>76.54</v>
      </c>
      <c r="AH28" s="38" t="s">
        <v>66</v>
      </c>
    </row>
    <row r="29" spans="1:34" s="1" customFormat="1" ht="12.75">
      <c r="A29" s="12" t="s">
        <v>67</v>
      </c>
      <c r="B29" s="10"/>
      <c r="C29" s="9"/>
      <c r="D29" s="11"/>
      <c r="E29" s="31">
        <f t="shared" si="0"/>
        <v>23</v>
      </c>
      <c r="F29" s="32">
        <f t="shared" si="1"/>
        <v>2</v>
      </c>
      <c r="G29" s="33">
        <f t="shared" si="2"/>
        <v>6</v>
      </c>
      <c r="H29" s="36">
        <f t="shared" si="3"/>
        <v>404.02000000000004</v>
      </c>
      <c r="I29" s="23">
        <v>96.79</v>
      </c>
      <c r="J29" s="24">
        <v>1</v>
      </c>
      <c r="K29" s="25">
        <v>1</v>
      </c>
      <c r="L29" s="25">
        <v>0</v>
      </c>
      <c r="M29" s="69">
        <f t="shared" si="4"/>
        <v>111.79</v>
      </c>
      <c r="N29" s="23">
        <v>69.79</v>
      </c>
      <c r="O29" s="24">
        <v>4</v>
      </c>
      <c r="P29" s="25">
        <v>0</v>
      </c>
      <c r="Q29" s="25">
        <v>0</v>
      </c>
      <c r="R29" s="69">
        <f t="shared" si="9"/>
        <v>89.79</v>
      </c>
      <c r="S29" s="23">
        <v>63.78</v>
      </c>
      <c r="T29" s="24">
        <v>1</v>
      </c>
      <c r="U29" s="25">
        <v>1</v>
      </c>
      <c r="V29" s="25">
        <v>0</v>
      </c>
      <c r="W29" s="69">
        <f t="shared" si="5"/>
        <v>78.78</v>
      </c>
      <c r="X29" s="23">
        <v>54.73</v>
      </c>
      <c r="Y29" s="24">
        <v>0</v>
      </c>
      <c r="Z29" s="25">
        <v>0</v>
      </c>
      <c r="AA29" s="25">
        <v>0</v>
      </c>
      <c r="AB29" s="69">
        <f t="shared" si="6"/>
        <v>54.73</v>
      </c>
      <c r="AC29" s="23">
        <v>68.93</v>
      </c>
      <c r="AD29" s="24">
        <v>0</v>
      </c>
      <c r="AE29" s="25">
        <v>0</v>
      </c>
      <c r="AF29" s="25">
        <v>0</v>
      </c>
      <c r="AG29" s="69">
        <f t="shared" si="8"/>
        <v>68.93</v>
      </c>
      <c r="AH29" s="38" t="s">
        <v>68</v>
      </c>
    </row>
    <row r="30" spans="1:34" s="1" customFormat="1" ht="12.75">
      <c r="A30" s="12" t="s">
        <v>69</v>
      </c>
      <c r="B30" s="10"/>
      <c r="C30" s="9"/>
      <c r="D30" s="11"/>
      <c r="E30" s="31">
        <f t="shared" si="0"/>
        <v>22</v>
      </c>
      <c r="F30" s="32">
        <f t="shared" si="1"/>
        <v>4</v>
      </c>
      <c r="G30" s="33">
        <f t="shared" si="2"/>
        <v>8</v>
      </c>
      <c r="H30" s="36">
        <f t="shared" si="3"/>
        <v>403.5</v>
      </c>
      <c r="I30" s="23">
        <v>76.57</v>
      </c>
      <c r="J30" s="24">
        <v>0</v>
      </c>
      <c r="K30" s="25">
        <v>0</v>
      </c>
      <c r="L30" s="25">
        <v>0</v>
      </c>
      <c r="M30" s="69">
        <f t="shared" si="4"/>
        <v>76.57</v>
      </c>
      <c r="N30" s="23">
        <v>73.24</v>
      </c>
      <c r="O30" s="24">
        <v>8</v>
      </c>
      <c r="P30" s="25">
        <v>0</v>
      </c>
      <c r="Q30" s="25">
        <v>0</v>
      </c>
      <c r="R30" s="69">
        <f t="shared" si="9"/>
        <v>113.24</v>
      </c>
      <c r="S30" s="23">
        <v>52.8</v>
      </c>
      <c r="T30" s="90">
        <v>0</v>
      </c>
      <c r="U30" s="25">
        <v>1</v>
      </c>
      <c r="V30" s="25">
        <v>0</v>
      </c>
      <c r="W30" s="69">
        <f t="shared" si="5"/>
        <v>62.8</v>
      </c>
      <c r="X30" s="23">
        <v>65.31</v>
      </c>
      <c r="Y30" s="24">
        <v>0</v>
      </c>
      <c r="Z30" s="25">
        <v>1</v>
      </c>
      <c r="AA30" s="25">
        <v>0</v>
      </c>
      <c r="AB30" s="69">
        <f t="shared" si="6"/>
        <v>75.31</v>
      </c>
      <c r="AC30" s="23">
        <v>75.58</v>
      </c>
      <c r="AD30" s="24">
        <v>0</v>
      </c>
      <c r="AE30" s="25">
        <v>0</v>
      </c>
      <c r="AF30" s="25">
        <v>0</v>
      </c>
      <c r="AG30" s="69">
        <f t="shared" si="8"/>
        <v>75.58</v>
      </c>
      <c r="AH30" s="38" t="s">
        <v>70</v>
      </c>
    </row>
    <row r="31" spans="1:34" s="1" customFormat="1" ht="12.75">
      <c r="A31" s="12" t="s">
        <v>71</v>
      </c>
      <c r="B31" s="10"/>
      <c r="C31" s="9"/>
      <c r="D31" s="11"/>
      <c r="E31" s="31">
        <f t="shared" si="0"/>
        <v>33</v>
      </c>
      <c r="F31" s="32">
        <f t="shared" si="1"/>
        <v>1</v>
      </c>
      <c r="G31" s="33">
        <f t="shared" si="2"/>
        <v>12</v>
      </c>
      <c r="H31" s="36">
        <f t="shared" si="3"/>
        <v>622.48</v>
      </c>
      <c r="I31" s="23">
        <v>124.08</v>
      </c>
      <c r="J31" s="24">
        <v>2</v>
      </c>
      <c r="K31" s="25">
        <v>0</v>
      </c>
      <c r="L31" s="25">
        <v>0</v>
      </c>
      <c r="M31" s="69">
        <f t="shared" si="4"/>
        <v>134.07999999999998</v>
      </c>
      <c r="N31" s="23">
        <v>125.22</v>
      </c>
      <c r="O31" s="24">
        <v>6</v>
      </c>
      <c r="P31" s="25">
        <v>0</v>
      </c>
      <c r="Q31" s="25">
        <v>0</v>
      </c>
      <c r="R31" s="69">
        <f t="shared" si="9"/>
        <v>155.22</v>
      </c>
      <c r="S31" s="23">
        <v>86.33</v>
      </c>
      <c r="T31" s="24">
        <v>2</v>
      </c>
      <c r="U31" s="25">
        <v>1</v>
      </c>
      <c r="V31" s="25">
        <v>0</v>
      </c>
      <c r="W31" s="69">
        <f t="shared" si="5"/>
        <v>106.33</v>
      </c>
      <c r="X31" s="23">
        <v>92.15</v>
      </c>
      <c r="Y31" s="24">
        <v>2</v>
      </c>
      <c r="Z31" s="25">
        <v>0</v>
      </c>
      <c r="AA31" s="25">
        <v>0</v>
      </c>
      <c r="AB31" s="69">
        <f t="shared" si="6"/>
        <v>102.15</v>
      </c>
      <c r="AC31" s="23">
        <v>124.7</v>
      </c>
      <c r="AD31" s="24">
        <v>0</v>
      </c>
      <c r="AE31" s="25">
        <v>0</v>
      </c>
      <c r="AF31" s="25">
        <v>0</v>
      </c>
      <c r="AG31" s="69">
        <f t="shared" si="8"/>
        <v>124.7</v>
      </c>
      <c r="AH31" s="38" t="s">
        <v>66</v>
      </c>
    </row>
    <row r="32" spans="1:34" s="1" customFormat="1" ht="12.75">
      <c r="A32" s="12" t="s">
        <v>72</v>
      </c>
      <c r="B32" s="10"/>
      <c r="C32" s="9"/>
      <c r="D32" s="11"/>
      <c r="E32" s="31">
        <f t="shared" si="0"/>
        <v>16</v>
      </c>
      <c r="F32" s="32">
        <f t="shared" si="1"/>
        <v>2</v>
      </c>
      <c r="G32" s="33">
        <f t="shared" si="2"/>
        <v>9</v>
      </c>
      <c r="H32" s="36">
        <f t="shared" si="3"/>
        <v>342.94</v>
      </c>
      <c r="I32" s="23">
        <v>63.77</v>
      </c>
      <c r="J32" s="24">
        <v>2</v>
      </c>
      <c r="K32" s="25">
        <v>0</v>
      </c>
      <c r="L32" s="25">
        <v>0</v>
      </c>
      <c r="M32" s="69">
        <f t="shared" si="4"/>
        <v>73.77000000000001</v>
      </c>
      <c r="N32" s="23">
        <v>65.32</v>
      </c>
      <c r="O32" s="24">
        <v>6</v>
      </c>
      <c r="P32" s="25">
        <v>0</v>
      </c>
      <c r="Q32" s="25">
        <v>0</v>
      </c>
      <c r="R32" s="69">
        <f t="shared" si="9"/>
        <v>95.32</v>
      </c>
      <c r="S32" s="23">
        <v>40.97</v>
      </c>
      <c r="T32" s="90">
        <v>0</v>
      </c>
      <c r="U32" s="25">
        <v>1</v>
      </c>
      <c r="V32" s="25">
        <v>0</v>
      </c>
      <c r="W32" s="69">
        <f t="shared" si="5"/>
        <v>50.97</v>
      </c>
      <c r="X32" s="23">
        <v>50.13</v>
      </c>
      <c r="Y32" s="24">
        <v>0</v>
      </c>
      <c r="Z32" s="25">
        <v>1</v>
      </c>
      <c r="AA32" s="25">
        <v>0</v>
      </c>
      <c r="AB32" s="69">
        <f t="shared" si="6"/>
        <v>60.13</v>
      </c>
      <c r="AC32" s="23">
        <v>57.75</v>
      </c>
      <c r="AD32" s="24">
        <v>1</v>
      </c>
      <c r="AE32" s="25">
        <v>0</v>
      </c>
      <c r="AF32" s="25">
        <v>0</v>
      </c>
      <c r="AG32" s="69">
        <f t="shared" si="8"/>
        <v>62.75</v>
      </c>
      <c r="AH32" s="38" t="s">
        <v>57</v>
      </c>
    </row>
    <row r="33" spans="1:34" s="1" customFormat="1" ht="12.75">
      <c r="A33" s="12" t="s">
        <v>73</v>
      </c>
      <c r="B33" s="10"/>
      <c r="C33" s="9"/>
      <c r="D33" s="11"/>
      <c r="E33" s="31">
        <f t="shared" si="0"/>
        <v>29</v>
      </c>
      <c r="F33" s="32">
        <f t="shared" si="1"/>
        <v>1</v>
      </c>
      <c r="G33" s="33">
        <f t="shared" si="2"/>
        <v>27</v>
      </c>
      <c r="H33" s="36">
        <f t="shared" si="3"/>
        <v>500.11</v>
      </c>
      <c r="I33" s="23">
        <v>58.17</v>
      </c>
      <c r="J33" s="24">
        <v>5</v>
      </c>
      <c r="K33" s="25">
        <v>1</v>
      </c>
      <c r="L33" s="25">
        <v>0</v>
      </c>
      <c r="M33" s="69">
        <f t="shared" si="4"/>
        <v>93.17</v>
      </c>
      <c r="N33" s="23">
        <v>85.39</v>
      </c>
      <c r="O33" s="24">
        <v>8</v>
      </c>
      <c r="P33" s="25">
        <v>0</v>
      </c>
      <c r="Q33" s="25">
        <v>0</v>
      </c>
      <c r="R33" s="69">
        <f t="shared" si="9"/>
        <v>125.39</v>
      </c>
      <c r="S33" s="23">
        <v>62.55</v>
      </c>
      <c r="T33" s="24">
        <v>6</v>
      </c>
      <c r="U33" s="25">
        <v>1</v>
      </c>
      <c r="V33" s="25">
        <v>0</v>
      </c>
      <c r="W33" s="69">
        <f t="shared" si="5"/>
        <v>102.55</v>
      </c>
      <c r="X33" s="23">
        <v>57.28</v>
      </c>
      <c r="Y33" s="90">
        <v>0</v>
      </c>
      <c r="Z33" s="25">
        <v>0</v>
      </c>
      <c r="AA33" s="25">
        <v>0</v>
      </c>
      <c r="AB33" s="69">
        <f t="shared" si="6"/>
        <v>57.28</v>
      </c>
      <c r="AC33" s="23">
        <v>81.72</v>
      </c>
      <c r="AD33" s="24">
        <v>8</v>
      </c>
      <c r="AE33" s="25">
        <v>0</v>
      </c>
      <c r="AF33" s="25">
        <v>0</v>
      </c>
      <c r="AG33" s="69">
        <f t="shared" si="8"/>
        <v>121.72</v>
      </c>
      <c r="AH33" s="38" t="s">
        <v>42</v>
      </c>
    </row>
    <row r="34" spans="1:34" s="1" customFormat="1" ht="12.75">
      <c r="A34" s="12" t="s">
        <v>74</v>
      </c>
      <c r="B34" s="10"/>
      <c r="C34" s="9"/>
      <c r="D34" s="11"/>
      <c r="E34" s="31">
        <f t="shared" si="0"/>
        <v>15</v>
      </c>
      <c r="F34" s="32">
        <f t="shared" si="1"/>
        <v>3</v>
      </c>
      <c r="G34" s="33">
        <f t="shared" si="2"/>
        <v>5</v>
      </c>
      <c r="H34" s="36">
        <f t="shared" si="3"/>
        <v>314.18</v>
      </c>
      <c r="I34" s="23">
        <v>59.51</v>
      </c>
      <c r="J34" s="24">
        <v>2</v>
      </c>
      <c r="K34" s="25">
        <v>0</v>
      </c>
      <c r="L34" s="25">
        <v>0</v>
      </c>
      <c r="M34" s="69">
        <f t="shared" si="4"/>
        <v>69.50999999999999</v>
      </c>
      <c r="N34" s="23">
        <v>54.4</v>
      </c>
      <c r="O34" s="24">
        <v>3</v>
      </c>
      <c r="P34" s="25">
        <v>0</v>
      </c>
      <c r="Q34" s="25">
        <v>0</v>
      </c>
      <c r="R34" s="69">
        <f t="shared" si="9"/>
        <v>69.4</v>
      </c>
      <c r="S34" s="23">
        <v>49.66</v>
      </c>
      <c r="T34" s="90">
        <v>0</v>
      </c>
      <c r="U34" s="25">
        <v>1</v>
      </c>
      <c r="V34" s="25">
        <v>0</v>
      </c>
      <c r="W34" s="69">
        <f t="shared" si="5"/>
        <v>59.66</v>
      </c>
      <c r="X34" s="23">
        <v>55.11</v>
      </c>
      <c r="Y34" s="24">
        <v>0</v>
      </c>
      <c r="Z34" s="25">
        <v>0</v>
      </c>
      <c r="AA34" s="25">
        <v>0</v>
      </c>
      <c r="AB34" s="69">
        <f t="shared" si="6"/>
        <v>55.11</v>
      </c>
      <c r="AC34" s="23">
        <v>60.5</v>
      </c>
      <c r="AD34" s="24">
        <v>0</v>
      </c>
      <c r="AE34" s="25">
        <v>0</v>
      </c>
      <c r="AF34" s="25">
        <v>0</v>
      </c>
      <c r="AG34" s="69">
        <f t="shared" si="8"/>
        <v>60.5</v>
      </c>
      <c r="AH34" s="38" t="s">
        <v>75</v>
      </c>
    </row>
    <row r="35" spans="1:34" s="1" customFormat="1" ht="12.75">
      <c r="A35" s="12" t="s">
        <v>76</v>
      </c>
      <c r="B35" s="10"/>
      <c r="C35" s="9"/>
      <c r="D35" s="11"/>
      <c r="E35" s="31">
        <f t="shared" si="0"/>
        <v>11</v>
      </c>
      <c r="F35" s="32">
        <f t="shared" si="1"/>
        <v>1</v>
      </c>
      <c r="G35" s="33">
        <f t="shared" si="2"/>
        <v>10</v>
      </c>
      <c r="H35" s="36">
        <f t="shared" si="3"/>
        <v>301.32</v>
      </c>
      <c r="I35" s="23">
        <v>54.83</v>
      </c>
      <c r="J35" s="24">
        <v>1</v>
      </c>
      <c r="K35" s="25">
        <v>0</v>
      </c>
      <c r="L35" s="25">
        <v>0</v>
      </c>
      <c r="M35" s="69">
        <f t="shared" si="4"/>
        <v>59.83</v>
      </c>
      <c r="N35" s="23">
        <v>50.18</v>
      </c>
      <c r="O35" s="24">
        <v>5</v>
      </c>
      <c r="P35" s="25">
        <v>0</v>
      </c>
      <c r="Q35" s="25">
        <v>0</v>
      </c>
      <c r="R35" s="69">
        <f t="shared" si="9"/>
        <v>75.18</v>
      </c>
      <c r="S35" s="23">
        <v>43.29</v>
      </c>
      <c r="T35" s="24">
        <v>2</v>
      </c>
      <c r="U35" s="25">
        <v>0</v>
      </c>
      <c r="V35" s="25">
        <v>0</v>
      </c>
      <c r="W35" s="69">
        <f t="shared" si="5"/>
        <v>53.29</v>
      </c>
      <c r="X35" s="23">
        <v>36.82</v>
      </c>
      <c r="Y35" s="24">
        <v>0</v>
      </c>
      <c r="Z35" s="25">
        <v>0</v>
      </c>
      <c r="AA35" s="25">
        <v>0</v>
      </c>
      <c r="AB35" s="69">
        <f t="shared" si="6"/>
        <v>36.82</v>
      </c>
      <c r="AC35" s="23">
        <v>66.2</v>
      </c>
      <c r="AD35" s="90">
        <v>2</v>
      </c>
      <c r="AE35" s="25">
        <v>0</v>
      </c>
      <c r="AF35" s="25">
        <v>0</v>
      </c>
      <c r="AG35" s="69">
        <f t="shared" si="8"/>
        <v>76.2</v>
      </c>
      <c r="AH35" s="38" t="s">
        <v>30</v>
      </c>
    </row>
    <row r="36" spans="1:34" s="1" customFormat="1" ht="12.75">
      <c r="A36" s="12" t="s">
        <v>77</v>
      </c>
      <c r="B36" s="10"/>
      <c r="C36" s="9"/>
      <c r="D36" s="11"/>
      <c r="E36" s="31">
        <f t="shared" si="0"/>
        <v>10</v>
      </c>
      <c r="F36" s="32">
        <f t="shared" si="1"/>
        <v>2</v>
      </c>
      <c r="G36" s="33">
        <f t="shared" si="2"/>
        <v>8</v>
      </c>
      <c r="H36" s="36">
        <f t="shared" si="3"/>
        <v>297.62</v>
      </c>
      <c r="I36" s="23">
        <v>57.12</v>
      </c>
      <c r="J36" s="24">
        <v>1</v>
      </c>
      <c r="K36" s="25">
        <v>0</v>
      </c>
      <c r="L36" s="25">
        <v>0</v>
      </c>
      <c r="M36" s="69">
        <f t="shared" si="4"/>
        <v>62.12</v>
      </c>
      <c r="N36" s="23">
        <v>57.56</v>
      </c>
      <c r="O36" s="24">
        <v>6</v>
      </c>
      <c r="P36" s="25">
        <v>0</v>
      </c>
      <c r="Q36" s="25">
        <v>0</v>
      </c>
      <c r="R36" s="69">
        <f t="shared" si="9"/>
        <v>87.56</v>
      </c>
      <c r="S36" s="23">
        <v>50.15</v>
      </c>
      <c r="T36" s="24">
        <v>0</v>
      </c>
      <c r="U36" s="25">
        <v>0</v>
      </c>
      <c r="V36" s="25">
        <v>0</v>
      </c>
      <c r="W36" s="69">
        <f t="shared" si="5"/>
        <v>50.15</v>
      </c>
      <c r="X36" s="23">
        <v>44.11</v>
      </c>
      <c r="Y36" s="90">
        <v>0</v>
      </c>
      <c r="Z36" s="25">
        <v>0</v>
      </c>
      <c r="AA36" s="25">
        <v>0</v>
      </c>
      <c r="AB36" s="69">
        <f t="shared" si="6"/>
        <v>44.11</v>
      </c>
      <c r="AC36" s="23">
        <v>48.68</v>
      </c>
      <c r="AD36" s="24">
        <v>1</v>
      </c>
      <c r="AE36" s="25">
        <v>0</v>
      </c>
      <c r="AF36" s="25">
        <v>0</v>
      </c>
      <c r="AG36" s="69">
        <f t="shared" si="8"/>
        <v>53.68</v>
      </c>
      <c r="AH36" s="38" t="s">
        <v>78</v>
      </c>
    </row>
    <row r="37" spans="1:34" s="1" customFormat="1" ht="12.75">
      <c r="A37" s="12" t="s">
        <v>79</v>
      </c>
      <c r="B37" s="10"/>
      <c r="C37" s="9"/>
      <c r="D37" s="11"/>
      <c r="E37" s="31">
        <f t="shared" si="0"/>
        <v>28</v>
      </c>
      <c r="F37" s="32">
        <f t="shared" si="1"/>
        <v>0</v>
      </c>
      <c r="G37" s="33">
        <f t="shared" si="2"/>
        <v>21</v>
      </c>
      <c r="H37" s="36">
        <f t="shared" si="3"/>
        <v>499.33000000000004</v>
      </c>
      <c r="I37" s="23">
        <v>82.11</v>
      </c>
      <c r="J37" s="24">
        <v>3</v>
      </c>
      <c r="K37" s="25">
        <v>0</v>
      </c>
      <c r="L37" s="25">
        <v>0</v>
      </c>
      <c r="M37" s="69">
        <f t="shared" si="4"/>
        <v>97.11</v>
      </c>
      <c r="N37" s="23">
        <v>71.25</v>
      </c>
      <c r="O37" s="24">
        <v>8</v>
      </c>
      <c r="P37" s="25">
        <v>0</v>
      </c>
      <c r="Q37" s="25">
        <v>0</v>
      </c>
      <c r="R37" s="69">
        <f t="shared" si="9"/>
        <v>111.25</v>
      </c>
      <c r="S37" s="23">
        <v>49.73</v>
      </c>
      <c r="T37" s="24">
        <v>4</v>
      </c>
      <c r="U37" s="25">
        <v>1</v>
      </c>
      <c r="V37" s="25">
        <v>0</v>
      </c>
      <c r="W37" s="69">
        <f t="shared" si="5"/>
        <v>79.72999999999999</v>
      </c>
      <c r="X37" s="23">
        <v>74.15</v>
      </c>
      <c r="Y37" s="24">
        <v>3</v>
      </c>
      <c r="Z37" s="25">
        <v>0</v>
      </c>
      <c r="AA37" s="25">
        <v>0</v>
      </c>
      <c r="AB37" s="69">
        <f t="shared" si="6"/>
        <v>89.15</v>
      </c>
      <c r="AC37" s="23">
        <v>107.09</v>
      </c>
      <c r="AD37" s="24">
        <v>3</v>
      </c>
      <c r="AE37" s="25">
        <v>0</v>
      </c>
      <c r="AF37" s="25">
        <v>0</v>
      </c>
      <c r="AG37" s="69">
        <f t="shared" si="8"/>
        <v>122.09</v>
      </c>
      <c r="AH37" s="38" t="s">
        <v>80</v>
      </c>
    </row>
    <row r="38" spans="1:34" s="1" customFormat="1" ht="12.75">
      <c r="A38" s="12" t="s">
        <v>81</v>
      </c>
      <c r="B38" s="10"/>
      <c r="C38" s="9"/>
      <c r="D38" s="11"/>
      <c r="E38" s="31">
        <f t="shared" si="0"/>
        <v>3</v>
      </c>
      <c r="F38" s="32">
        <f t="shared" si="1"/>
        <v>3</v>
      </c>
      <c r="G38" s="33">
        <f t="shared" si="2"/>
        <v>5</v>
      </c>
      <c r="H38" s="36">
        <f t="shared" si="3"/>
        <v>221.68999999999997</v>
      </c>
      <c r="I38" s="23">
        <v>45.23</v>
      </c>
      <c r="J38" s="24">
        <v>4</v>
      </c>
      <c r="K38" s="25">
        <v>0</v>
      </c>
      <c r="L38" s="25">
        <v>0</v>
      </c>
      <c r="M38" s="69">
        <f t="shared" si="4"/>
        <v>65.22999999999999</v>
      </c>
      <c r="N38" s="23">
        <v>39.08</v>
      </c>
      <c r="O38" s="24">
        <v>1</v>
      </c>
      <c r="P38" s="25">
        <v>0</v>
      </c>
      <c r="Q38" s="25">
        <v>0</v>
      </c>
      <c r="R38" s="69">
        <f t="shared" si="9"/>
        <v>44.08</v>
      </c>
      <c r="S38" s="23">
        <v>35.71</v>
      </c>
      <c r="T38" s="24">
        <v>0</v>
      </c>
      <c r="U38" s="25">
        <v>0</v>
      </c>
      <c r="V38" s="25">
        <v>0</v>
      </c>
      <c r="W38" s="69">
        <f t="shared" si="5"/>
        <v>35.71</v>
      </c>
      <c r="X38" s="23">
        <v>34.04</v>
      </c>
      <c r="Y38" s="24">
        <v>0</v>
      </c>
      <c r="Z38" s="25">
        <v>0</v>
      </c>
      <c r="AA38" s="25">
        <v>0</v>
      </c>
      <c r="AB38" s="69">
        <f t="shared" si="6"/>
        <v>34.04</v>
      </c>
      <c r="AC38" s="23">
        <v>42.63</v>
      </c>
      <c r="AD38" s="24">
        <v>0</v>
      </c>
      <c r="AE38" s="25">
        <v>0</v>
      </c>
      <c r="AF38" s="25">
        <v>0</v>
      </c>
      <c r="AG38" s="69">
        <f t="shared" si="8"/>
        <v>42.63</v>
      </c>
      <c r="AH38" s="38" t="s">
        <v>49</v>
      </c>
    </row>
    <row r="39" spans="1:34" s="4" customFormat="1" ht="13.5" thickBot="1">
      <c r="A39" s="80" t="s">
        <v>15</v>
      </c>
      <c r="B39" s="80"/>
      <c r="C39" s="80"/>
      <c r="D39" s="80"/>
      <c r="E39" s="81"/>
      <c r="F39" s="82"/>
      <c r="G39" s="83"/>
      <c r="H39" s="84"/>
      <c r="I39" s="85"/>
      <c r="J39" s="86"/>
      <c r="K39" s="86"/>
      <c r="L39" s="86"/>
      <c r="M39" s="87"/>
      <c r="N39" s="85"/>
      <c r="O39" s="86"/>
      <c r="P39" s="86"/>
      <c r="Q39" s="86"/>
      <c r="R39" s="87"/>
      <c r="S39" s="85"/>
      <c r="T39" s="86"/>
      <c r="U39" s="86"/>
      <c r="V39" s="86"/>
      <c r="W39" s="87"/>
      <c r="X39" s="85"/>
      <c r="Y39" s="86"/>
      <c r="Z39" s="86"/>
      <c r="AA39" s="86"/>
      <c r="AB39" s="87"/>
      <c r="AC39" s="85"/>
      <c r="AD39" s="86"/>
      <c r="AE39" s="86"/>
      <c r="AF39" s="86"/>
      <c r="AG39" s="88"/>
      <c r="AH39" s="89"/>
    </row>
    <row r="40" spans="1:33" ht="12.75">
      <c r="A40" s="48" t="s">
        <v>20</v>
      </c>
      <c r="B40" s="49"/>
      <c r="C40" s="49"/>
      <c r="D40" s="49"/>
      <c r="E40" s="50"/>
      <c r="F40" s="51"/>
      <c r="G40" s="52"/>
      <c r="H40" s="53"/>
      <c r="I40" s="54">
        <v>200</v>
      </c>
      <c r="J40" s="55"/>
      <c r="K40" s="55"/>
      <c r="L40" s="55"/>
      <c r="M40" s="56"/>
      <c r="N40" s="54">
        <v>200</v>
      </c>
      <c r="O40" s="55"/>
      <c r="P40" s="55"/>
      <c r="Q40" s="55"/>
      <c r="R40" s="56"/>
      <c r="S40" s="54">
        <v>200</v>
      </c>
      <c r="T40" s="55"/>
      <c r="U40" s="55"/>
      <c r="V40" s="55"/>
      <c r="W40" s="56"/>
      <c r="X40" s="54">
        <v>200</v>
      </c>
      <c r="Y40" s="55"/>
      <c r="Z40" s="55"/>
      <c r="AA40" s="55"/>
      <c r="AB40" s="56"/>
      <c r="AC40" s="54">
        <v>200</v>
      </c>
      <c r="AD40" s="55"/>
      <c r="AE40" s="55"/>
      <c r="AF40" s="55"/>
      <c r="AG40" s="56"/>
    </row>
    <row r="41" spans="1:33" ht="12.75">
      <c r="A41" s="57" t="s">
        <v>21</v>
      </c>
      <c r="B41" s="58"/>
      <c r="C41" s="58"/>
      <c r="D41" s="58"/>
      <c r="E41" s="59"/>
      <c r="F41" s="60"/>
      <c r="G41" s="61"/>
      <c r="H41" s="62"/>
      <c r="I41" s="63">
        <v>20</v>
      </c>
      <c r="J41" s="64"/>
      <c r="K41" s="64"/>
      <c r="L41" s="64"/>
      <c r="M41" s="65"/>
      <c r="N41" s="63">
        <v>20</v>
      </c>
      <c r="O41" s="64"/>
      <c r="P41" s="64"/>
      <c r="Q41" s="64"/>
      <c r="R41" s="65"/>
      <c r="S41" s="63">
        <v>20</v>
      </c>
      <c r="T41" s="64"/>
      <c r="U41" s="64"/>
      <c r="V41" s="64"/>
      <c r="W41" s="65"/>
      <c r="X41" s="63">
        <v>20</v>
      </c>
      <c r="Y41" s="64"/>
      <c r="Z41" s="64"/>
      <c r="AA41" s="64"/>
      <c r="AB41" s="65"/>
      <c r="AC41" s="63">
        <v>20</v>
      </c>
      <c r="AD41" s="64"/>
      <c r="AE41" s="64"/>
      <c r="AF41" s="64"/>
      <c r="AG41" s="65"/>
    </row>
    <row r="42" spans="1:33" ht="12.75">
      <c r="A42" s="57" t="s">
        <v>22</v>
      </c>
      <c r="B42" s="58"/>
      <c r="C42" s="58"/>
      <c r="D42" s="58"/>
      <c r="E42" s="59"/>
      <c r="F42" s="60"/>
      <c r="G42" s="61"/>
      <c r="H42" s="62"/>
      <c r="I42" s="63">
        <f>MIN(I3:I39)</f>
        <v>33.56</v>
      </c>
      <c r="J42" s="64"/>
      <c r="K42" s="64"/>
      <c r="L42" s="64"/>
      <c r="M42" s="65">
        <f>MIN(M3:M39)</f>
        <v>43.81</v>
      </c>
      <c r="N42" s="63">
        <f>MIN(N3:N39)</f>
        <v>25.41</v>
      </c>
      <c r="O42" s="64"/>
      <c r="P42" s="64"/>
      <c r="Q42" s="64"/>
      <c r="R42" s="65">
        <f>MIN(R3:R39)</f>
        <v>36.96</v>
      </c>
      <c r="S42" s="63">
        <f>MIN(S3:S39)</f>
        <v>18.79</v>
      </c>
      <c r="T42" s="64"/>
      <c r="U42" s="64"/>
      <c r="V42" s="64"/>
      <c r="W42" s="65">
        <f>MIN(W3:W39)</f>
        <v>34.57</v>
      </c>
      <c r="X42" s="63">
        <f>MIN(X3:X39)</f>
        <v>26.21</v>
      </c>
      <c r="Y42" s="64"/>
      <c r="Z42" s="64"/>
      <c r="AA42" s="64"/>
      <c r="AB42" s="65">
        <f>MIN(AB3:AB39)</f>
        <v>31.21</v>
      </c>
      <c r="AC42" s="63">
        <f>MIN(AC3:AC39)</f>
        <v>36.63</v>
      </c>
      <c r="AD42" s="64"/>
      <c r="AE42" s="64"/>
      <c r="AF42" s="64"/>
      <c r="AG42" s="65">
        <f>MIN(AG3:AG39)</f>
        <v>36.63</v>
      </c>
    </row>
    <row r="43" spans="1:33" ht="12.75">
      <c r="A43" s="57" t="s">
        <v>23</v>
      </c>
      <c r="B43" s="58"/>
      <c r="C43" s="58"/>
      <c r="D43" s="58"/>
      <c r="E43" s="59"/>
      <c r="F43" s="60"/>
      <c r="G43" s="61"/>
      <c r="H43" s="62"/>
      <c r="I43" s="63">
        <f>MAX(I3:I39)</f>
        <v>142.86</v>
      </c>
      <c r="J43" s="64"/>
      <c r="K43" s="64"/>
      <c r="L43" s="64"/>
      <c r="M43" s="65">
        <f>MAX(M3:M39)</f>
        <v>152.18</v>
      </c>
      <c r="N43" s="63">
        <f>MAX(N3:N39)</f>
        <v>154.57</v>
      </c>
      <c r="O43" s="64"/>
      <c r="P43" s="64"/>
      <c r="Q43" s="64"/>
      <c r="R43" s="65">
        <f>MAX(R3:R39)</f>
        <v>159.57</v>
      </c>
      <c r="S43" s="63">
        <f>MAX(S3:S39)</f>
        <v>149.17</v>
      </c>
      <c r="T43" s="64"/>
      <c r="U43" s="64"/>
      <c r="V43" s="64"/>
      <c r="W43" s="65">
        <f>MAX(W3:W39)</f>
        <v>154.17</v>
      </c>
      <c r="X43" s="63">
        <f>MAX(X3:X39)</f>
        <v>131.56</v>
      </c>
      <c r="Y43" s="64"/>
      <c r="Z43" s="64"/>
      <c r="AA43" s="64"/>
      <c r="AB43" s="65">
        <f>MAX(AB3:AB39)</f>
        <v>131.56</v>
      </c>
      <c r="AC43" s="63">
        <f>MAX(AC3:AC39)</f>
        <v>160.75</v>
      </c>
      <c r="AD43" s="64"/>
      <c r="AE43" s="64"/>
      <c r="AF43" s="64"/>
      <c r="AG43" s="65">
        <f>MAX(AG3:AG39)</f>
        <v>160.75</v>
      </c>
    </row>
    <row r="44" spans="1:33" ht="12.75">
      <c r="A44" s="57" t="s">
        <v>24</v>
      </c>
      <c r="B44" s="58"/>
      <c r="C44" s="58"/>
      <c r="D44" s="58"/>
      <c r="E44" s="59"/>
      <c r="F44" s="60"/>
      <c r="G44" s="61"/>
      <c r="H44" s="62"/>
      <c r="I44" s="63">
        <f>AVERAGE(I3:I39)</f>
        <v>73.946</v>
      </c>
      <c r="J44" s="64"/>
      <c r="K44" s="64"/>
      <c r="L44" s="64"/>
      <c r="M44" s="66">
        <f>AVERAGE(M3:M39)</f>
        <v>86.51742857142858</v>
      </c>
      <c r="N44" s="63">
        <f>AVERAGE(N3:N39)</f>
        <v>64.73685714285715</v>
      </c>
      <c r="O44" s="64"/>
      <c r="P44" s="64"/>
      <c r="Q44" s="64"/>
      <c r="R44" s="66">
        <f>AVERAGE(R3:R39)</f>
        <v>88.87971428571426</v>
      </c>
      <c r="S44" s="63">
        <f>AVERAGE(S3:S39)</f>
        <v>53.463142857142856</v>
      </c>
      <c r="T44" s="64"/>
      <c r="U44" s="64"/>
      <c r="V44" s="64"/>
      <c r="W44" s="66">
        <f>AVERAGE(W3:W39)</f>
        <v>65.74885714285715</v>
      </c>
      <c r="X44" s="63">
        <f>AVERAGE(X3:X39)</f>
        <v>57.264</v>
      </c>
      <c r="Y44" s="64"/>
      <c r="Z44" s="64"/>
      <c r="AA44" s="64"/>
      <c r="AB44" s="66">
        <f>AVERAGE(AB3:AB39)</f>
        <v>63.121142857142864</v>
      </c>
      <c r="AC44" s="63">
        <f>AVERAGE(AC3:AC39)</f>
        <v>76.74714285714285</v>
      </c>
      <c r="AD44" s="64"/>
      <c r="AE44" s="64"/>
      <c r="AF44" s="64"/>
      <c r="AG44" s="66">
        <f>AVERAGE(AG3:AG39)</f>
        <v>83.3185714285714</v>
      </c>
    </row>
    <row r="45" spans="1:33" ht="12.75">
      <c r="A45" s="57" t="s">
        <v>25</v>
      </c>
      <c r="B45" s="58"/>
      <c r="C45" s="58"/>
      <c r="D45" s="58"/>
      <c r="E45" s="59"/>
      <c r="F45" s="60"/>
      <c r="G45" s="61"/>
      <c r="H45" s="62"/>
      <c r="I45" s="63">
        <f>STDEV(I3:I39)</f>
        <v>27.307821460914397</v>
      </c>
      <c r="J45" s="64"/>
      <c r="K45" s="64"/>
      <c r="L45" s="64"/>
      <c r="M45" s="65">
        <f>STDEV(J3:M39)</f>
        <v>40.48663632813295</v>
      </c>
      <c r="N45" s="63">
        <f>STDEV(N3:N39)</f>
        <v>27.665778794433393</v>
      </c>
      <c r="O45" s="64"/>
      <c r="P45" s="64"/>
      <c r="Q45" s="64"/>
      <c r="R45" s="65">
        <f>STDEV(O3:R39)</f>
        <v>41.111502766343776</v>
      </c>
      <c r="S45" s="63">
        <f>STDEV(S3:S39)</f>
        <v>24.20759600905913</v>
      </c>
      <c r="T45" s="64"/>
      <c r="U45" s="64"/>
      <c r="V45" s="64"/>
      <c r="W45" s="65">
        <f>STDEV(T3:W39)</f>
        <v>31.358448268297288</v>
      </c>
      <c r="X45" s="63">
        <f>STDEV(X3:X39)</f>
        <v>23.006410257603765</v>
      </c>
      <c r="Y45" s="64"/>
      <c r="Z45" s="64"/>
      <c r="AA45" s="64"/>
      <c r="AB45" s="65">
        <f>STDEV(Y3:AB39)</f>
        <v>30.065751924186106</v>
      </c>
      <c r="AC45" s="63">
        <f>STDEV(AC3:AC39)</f>
        <v>32.02645244641565</v>
      </c>
      <c r="AD45" s="64"/>
      <c r="AE45" s="64"/>
      <c r="AF45" s="64"/>
      <c r="AG45" s="65">
        <f>STDEV(AD3:AG39)</f>
        <v>39.66377736572477</v>
      </c>
    </row>
    <row r="46" spans="1:33" ht="12.75">
      <c r="A46" s="57" t="s">
        <v>26</v>
      </c>
      <c r="B46" s="58"/>
      <c r="C46" s="58"/>
      <c r="D46" s="58"/>
      <c r="E46" s="59"/>
      <c r="F46" s="60"/>
      <c r="G46" s="61"/>
      <c r="H46" s="62"/>
      <c r="I46" s="63"/>
      <c r="J46" s="64">
        <f>MAX(J3:J39)</f>
        <v>8</v>
      </c>
      <c r="K46" s="64"/>
      <c r="L46" s="64"/>
      <c r="M46" s="65"/>
      <c r="N46" s="63"/>
      <c r="O46" s="64">
        <f>MAX(O3:O39)</f>
        <v>8</v>
      </c>
      <c r="P46" s="64"/>
      <c r="Q46" s="64"/>
      <c r="R46" s="65"/>
      <c r="S46" s="63"/>
      <c r="T46" s="64">
        <f>MAX(T3:T39)</f>
        <v>8</v>
      </c>
      <c r="U46" s="64"/>
      <c r="V46" s="64"/>
      <c r="W46" s="65"/>
      <c r="X46" s="63"/>
      <c r="Y46" s="64">
        <f>MAX(Y3:Y39)</f>
        <v>8</v>
      </c>
      <c r="Z46" s="64"/>
      <c r="AA46" s="64"/>
      <c r="AB46" s="65"/>
      <c r="AC46" s="63"/>
      <c r="AD46" s="64">
        <f>MAX(AD3:AD39)</f>
        <v>8</v>
      </c>
      <c r="AE46" s="64"/>
      <c r="AF46" s="64"/>
      <c r="AG46" s="65"/>
    </row>
    <row r="47" spans="1:33" ht="13.5" thickBot="1">
      <c r="A47" s="67" t="s">
        <v>27</v>
      </c>
      <c r="B47" s="68"/>
      <c r="C47" s="68"/>
      <c r="D47" s="68"/>
      <c r="E47" s="18"/>
      <c r="F47" s="20"/>
      <c r="G47" s="21"/>
      <c r="H47" s="35"/>
      <c r="I47" s="26"/>
      <c r="J47" s="19">
        <f>AVERAGE(J3:J39)</f>
        <v>2.4</v>
      </c>
      <c r="K47" s="19"/>
      <c r="L47" s="19"/>
      <c r="M47" s="27"/>
      <c r="N47" s="26"/>
      <c r="O47" s="19">
        <f>AVERAGE(O3:O39)</f>
        <v>4.771428571428571</v>
      </c>
      <c r="P47" s="19"/>
      <c r="Q47" s="19"/>
      <c r="R47" s="27"/>
      <c r="S47" s="26"/>
      <c r="T47" s="19">
        <f>AVERAGE(T3:T39)</f>
        <v>1.9428571428571428</v>
      </c>
      <c r="U47" s="19"/>
      <c r="V47" s="19"/>
      <c r="W47" s="27"/>
      <c r="X47" s="26"/>
      <c r="Y47" s="19">
        <f>AVERAGE(Y3:Y39)</f>
        <v>1</v>
      </c>
      <c r="Z47" s="19"/>
      <c r="AA47" s="19"/>
      <c r="AB47" s="27"/>
      <c r="AC47" s="26"/>
      <c r="AD47" s="19">
        <f>AVERAGE(AD3:AD39)</f>
        <v>1.3142857142857143</v>
      </c>
      <c r="AE47" s="19"/>
      <c r="AF47" s="19"/>
      <c r="AG47" s="27"/>
    </row>
  </sheetData>
  <sheetProtection insertRows="0" deleteRows="0" selectLockedCells="1" sort="0"/>
  <mergeCells count="5">
    <mergeCell ref="AC1:AF1"/>
    <mergeCell ref="I1:L1"/>
    <mergeCell ref="N1:Q1"/>
    <mergeCell ref="S1:V1"/>
    <mergeCell ref="X1:AA1"/>
  </mergeCells>
  <dataValidations count="5">
    <dataValidation type="whole" allowBlank="1" showErrorMessage="1" errorTitle="Must be 0 or 1" error="You either have a procedural penanty or not.&#10;Legal Values are 0 or 1." sqref="P4:Q38 Z4:AA38 K4:L38 U4:V38 AE4:AF38">
      <formula1>0</formula1>
      <formula2>1</formula2>
    </dataValidation>
    <dataValidation errorStyle="warning" type="decimal" allowBlank="1" showErrorMessage="1" errorTitle="That's a lot of misses" error="It's unusual to miss more than 10" sqref="Y4:Y38 T4:T38 O4:O38 J4:J38 AD4:AD38">
      <formula1>0</formula1>
      <formula2>10</formula2>
    </dataValidation>
    <dataValidation errorStyle="warning" type="decimal" allowBlank="1" errorTitle="New Max or Min" error="Please verify your data" sqref="X4:X38 S4:S38 N4:N38">
      <formula1>#REF!</formula1>
      <formula2>#REF!</formula2>
    </dataValidation>
    <dataValidation allowBlank="1" showInputMessage="1" sqref="I4:I38"/>
    <dataValidation errorStyle="warning" type="decimal" allowBlank="1" errorTitle="New Max or Min" error="Please verify your data" sqref="AC4:AC38">
      <formula1>#REF!</formula1>
      <formula2>#REF!</formula2>
    </dataValidation>
  </dataValidations>
  <printOptions/>
  <pageMargins left="0.25" right="0.25" top="0.5" bottom="0.5" header="0.25" footer="0.25"/>
  <pageSetup fitToHeight="0" horizontalDpi="300" verticalDpi="300" orientation="landscape" scale="60"/>
  <headerFooter alignWithMargins="0">
    <oddHeader>&amp;CPage &amp;P&amp;R&amp;F</oddHeader>
  </headerFooter>
  <colBreaks count="1" manualBreakCount="1">
    <brk id="28" max="24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67" sqref="E67"/>
    </sheetView>
  </sheetViews>
  <sheetFormatPr defaultColWidth="8.8515625" defaultRowHeight="12.75"/>
  <sheetData/>
  <sheetProtection/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slove</dc:creator>
  <cp:keywords/>
  <dc:description/>
  <cp:lastModifiedBy>Dusty</cp:lastModifiedBy>
  <cp:lastPrinted>2013-03-25T00:39:28Z</cp:lastPrinted>
  <dcterms:created xsi:type="dcterms:W3CDTF">2001-01-20T20:19:50Z</dcterms:created>
  <dcterms:modified xsi:type="dcterms:W3CDTF">2017-09-19T21:24:38Z</dcterms:modified>
  <cp:category/>
  <cp:version/>
  <cp:contentType/>
  <cp:contentStatus/>
</cp:coreProperties>
</file>