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james/Documents/THSS/Scenarios-Scoring/Scoring-Total-Time/"/>
    </mc:Choice>
  </mc:AlternateContent>
  <bookViews>
    <workbookView xWindow="4500" yWindow="1100" windowWidth="39440" windowHeight="23040" activeTab="1"/>
  </bookViews>
  <sheets>
    <sheet name="Raw Scores" sheetId="25" r:id="rId1"/>
    <sheet name="Overall" sheetId="27" r:id="rId2"/>
    <sheet name="Clean" sheetId="28" r:id="rId3"/>
    <sheet name="Category" sheetId="29" r:id="rId4"/>
  </sheets>
  <definedNames>
    <definedName name="Default_Rank_Score" localSheetId="3">Category!$E$51</definedName>
    <definedName name="Default_Rank_Score" localSheetId="2">Clean!$E$51</definedName>
    <definedName name="Default_Rank_Score" localSheetId="1">Overall!$E$51</definedName>
    <definedName name="Default_Rank_Score" localSheetId="0">'Raw Scores'!$E$51</definedName>
    <definedName name="Default_Rank_Score">#REF!</definedName>
    <definedName name="End_Of_Catagories" localSheetId="3">#REF!</definedName>
    <definedName name="End_Of_Catagories" localSheetId="2">#REF!</definedName>
    <definedName name="End_Of_Catagories" localSheetId="1">#REF!</definedName>
    <definedName name="End_Of_Catagories">#REF!</definedName>
    <definedName name="End_of_Catagory_List" localSheetId="3">#REF!</definedName>
    <definedName name="End_of_Catagory_List" localSheetId="2">#REF!</definedName>
    <definedName name="End_of_Catagory_List" localSheetId="1">#REF!</definedName>
    <definedName name="End_of_Catagory_List">#REF!</definedName>
    <definedName name="End_Of_Posse_List" localSheetId="3">#REF!</definedName>
    <definedName name="End_Of_Posse_List" localSheetId="2">#REF!</definedName>
    <definedName name="End_Of_Posse_List" localSheetId="1">#REF!</definedName>
    <definedName name="End_Of_Posse_List">#REF!</definedName>
    <definedName name="_xlnm.Print_Area" localSheetId="3">Category!$B$3:$AG$43</definedName>
    <definedName name="_xlnm.Print_Area" localSheetId="2">Clean!$B$3:$AG$43</definedName>
    <definedName name="_xlnm.Print_Area" localSheetId="1">Overall!$B$3:$AG$43</definedName>
    <definedName name="_xlnm.Print_Area" localSheetId="0">'Raw Scores'!$B$3:$AG$43</definedName>
    <definedName name="_xlnm.Print_Titles" localSheetId="3">Category!$A:$H,Category!$1:$3</definedName>
    <definedName name="_xlnm.Print_Titles" localSheetId="2">Clean!$A:$H,Clean!$1:$3</definedName>
    <definedName name="_xlnm.Print_Titles" localSheetId="1">Overall!$A:$H,Overall!$1:$3</definedName>
    <definedName name="_xlnm.Print_Titles" localSheetId="0">'Raw Scores'!$A:$H,'Raw Scores'!$1:$3</definedName>
    <definedName name="S10Max" localSheetId="3">Category!#REF!</definedName>
    <definedName name="S10Max" localSheetId="2">Clean!#REF!</definedName>
    <definedName name="S10Max" localSheetId="1">Overall!#REF!</definedName>
    <definedName name="S10Max" localSheetId="0">'Raw Scores'!#REF!</definedName>
    <definedName name="S10Max">#REF!</definedName>
    <definedName name="S10Min" localSheetId="3">Category!#REF!</definedName>
    <definedName name="S10Min" localSheetId="2">Clean!#REF!</definedName>
    <definedName name="S10Min" localSheetId="1">Overall!#REF!</definedName>
    <definedName name="S10Min" localSheetId="0">'Raw Scores'!#REF!</definedName>
    <definedName name="S10Min">#REF!</definedName>
    <definedName name="S11Max" localSheetId="3">Category!#REF!</definedName>
    <definedName name="S11Max" localSheetId="2">Clean!#REF!</definedName>
    <definedName name="S11Max" localSheetId="1">Overall!#REF!</definedName>
    <definedName name="S11Max" localSheetId="0">'Raw Scores'!#REF!</definedName>
    <definedName name="S11Max">#REF!</definedName>
    <definedName name="S11Min" localSheetId="3">Category!#REF!</definedName>
    <definedName name="S11Min" localSheetId="2">Clean!#REF!</definedName>
    <definedName name="S11Min" localSheetId="1">Overall!#REF!</definedName>
    <definedName name="S11Min" localSheetId="0">'Raw Scores'!#REF!</definedName>
    <definedName name="S11Min">#REF!</definedName>
    <definedName name="S12Max" localSheetId="3">Category!#REF!</definedName>
    <definedName name="S12Max" localSheetId="2">Clean!#REF!</definedName>
    <definedName name="S12Max" localSheetId="1">Overall!#REF!</definedName>
    <definedName name="S12Max" localSheetId="0">'Raw Scores'!#REF!</definedName>
    <definedName name="S12Max">#REF!</definedName>
    <definedName name="S12Min" localSheetId="3">Category!#REF!</definedName>
    <definedName name="S12Min" localSheetId="2">Clean!#REF!</definedName>
    <definedName name="S12Min" localSheetId="1">Overall!#REF!</definedName>
    <definedName name="S12Min" localSheetId="0">'Raw Scores'!#REF!</definedName>
    <definedName name="S12Min">#REF!</definedName>
    <definedName name="S13Max" localSheetId="3">Category!#REF!</definedName>
    <definedName name="S13Max" localSheetId="2">Clean!#REF!</definedName>
    <definedName name="S13Max" localSheetId="1">Overall!#REF!</definedName>
    <definedName name="S13Max" localSheetId="0">'Raw Scores'!#REF!</definedName>
    <definedName name="S13Max">#REF!</definedName>
    <definedName name="S13Min" localSheetId="3">Category!#REF!</definedName>
    <definedName name="S13Min" localSheetId="2">Clean!#REF!</definedName>
    <definedName name="S13Min" localSheetId="1">Overall!#REF!</definedName>
    <definedName name="S13Min" localSheetId="0">'Raw Scores'!#REF!</definedName>
    <definedName name="S13Min">#REF!</definedName>
    <definedName name="S14Max" localSheetId="3">Category!#REF!</definedName>
    <definedName name="S14Max" localSheetId="2">Clean!#REF!</definedName>
    <definedName name="S14Max" localSheetId="1">Overall!#REF!</definedName>
    <definedName name="S14Max" localSheetId="0">'Raw Scores'!#REF!</definedName>
    <definedName name="S14Max">#REF!</definedName>
    <definedName name="S14Min" localSheetId="3">Category!#REF!</definedName>
    <definedName name="S14Min" localSheetId="2">Clean!#REF!</definedName>
    <definedName name="S14Min" localSheetId="1">Overall!#REF!</definedName>
    <definedName name="S14Min" localSheetId="0">'Raw Scores'!#REF!</definedName>
    <definedName name="S14Min">#REF!</definedName>
    <definedName name="S1Max" localSheetId="3">Category!$I$44</definedName>
    <definedName name="S1Max" localSheetId="2">Clean!$I$44</definedName>
    <definedName name="S1Max" localSheetId="1">Overall!$I$44</definedName>
    <definedName name="S1Max" localSheetId="0">'Raw Scores'!$I$44</definedName>
    <definedName name="S1Max">#REF!</definedName>
    <definedName name="S1Min" localSheetId="3">Category!#REF!</definedName>
    <definedName name="S1Min" localSheetId="2">Clean!#REF!</definedName>
    <definedName name="S1Min" localSheetId="1">Overall!#REF!</definedName>
    <definedName name="S1Min" localSheetId="0">'Raw Scores'!#REF!</definedName>
    <definedName name="S1Min">#REF!</definedName>
    <definedName name="S2Max" localSheetId="3">Category!#REF!</definedName>
    <definedName name="S2Max" localSheetId="2">Clean!#REF!</definedName>
    <definedName name="S2Max" localSheetId="1">Overall!#REF!</definedName>
    <definedName name="S2Max" localSheetId="0">'Raw Scores'!#REF!</definedName>
    <definedName name="S2Max">#REF!</definedName>
    <definedName name="S2Min" localSheetId="3">Category!#REF!</definedName>
    <definedName name="S2Min" localSheetId="2">Clean!#REF!</definedName>
    <definedName name="S2Min" localSheetId="1">Overall!#REF!</definedName>
    <definedName name="S2Min" localSheetId="0">'Raw Scores'!#REF!</definedName>
    <definedName name="S2Min">#REF!</definedName>
    <definedName name="S3Max" localSheetId="3">Category!#REF!</definedName>
    <definedName name="S3Max" localSheetId="2">Clean!#REF!</definedName>
    <definedName name="S3Max" localSheetId="1">Overall!#REF!</definedName>
    <definedName name="S3Max" localSheetId="0">'Raw Scores'!#REF!</definedName>
    <definedName name="S3Max">#REF!</definedName>
    <definedName name="S3min" localSheetId="3">Category!#REF!</definedName>
    <definedName name="S3min" localSheetId="2">Clean!#REF!</definedName>
    <definedName name="S3min" localSheetId="1">Overall!#REF!</definedName>
    <definedName name="S3min" localSheetId="0">'Raw Scores'!#REF!</definedName>
    <definedName name="S3min">#REF!</definedName>
    <definedName name="S4Max" localSheetId="3">Category!#REF!</definedName>
    <definedName name="S4Max" localSheetId="2">Clean!#REF!</definedName>
    <definedName name="S4Max" localSheetId="1">Overall!#REF!</definedName>
    <definedName name="S4Max" localSheetId="0">'Raw Scores'!#REF!</definedName>
    <definedName name="S4Max">#REF!</definedName>
    <definedName name="S4Min" localSheetId="3">Category!#REF!</definedName>
    <definedName name="S4Min" localSheetId="2">Clean!#REF!</definedName>
    <definedName name="S4Min" localSheetId="1">Overall!#REF!</definedName>
    <definedName name="S4Min" localSheetId="0">'Raw Scores'!#REF!</definedName>
    <definedName name="S4Min">#REF!</definedName>
    <definedName name="S5Max" localSheetId="3">Category!#REF!</definedName>
    <definedName name="S5Max" localSheetId="2">Clean!#REF!</definedName>
    <definedName name="S5Max" localSheetId="1">Overall!#REF!</definedName>
    <definedName name="S5Max" localSheetId="0">'Raw Scores'!#REF!</definedName>
    <definedName name="S5Max">#REF!</definedName>
    <definedName name="S5Min" localSheetId="3">Category!#REF!</definedName>
    <definedName name="S5Min" localSheetId="2">Clean!#REF!</definedName>
    <definedName name="S5Min" localSheetId="1">Overall!#REF!</definedName>
    <definedName name="S5Min" localSheetId="0">'Raw Scores'!#REF!</definedName>
    <definedName name="S5Min">#REF!</definedName>
    <definedName name="S6Max" localSheetId="3">Category!#REF!</definedName>
    <definedName name="S6Max" localSheetId="2">Clean!#REF!</definedName>
    <definedName name="S6Max" localSheetId="1">Overall!#REF!</definedName>
    <definedName name="S6Max" localSheetId="0">'Raw Scores'!#REF!</definedName>
    <definedName name="S6Max">#REF!</definedName>
    <definedName name="S6Min" localSheetId="3">Category!#REF!</definedName>
    <definedName name="S6Min" localSheetId="2">Clean!#REF!</definedName>
    <definedName name="S6Min" localSheetId="1">Overall!#REF!</definedName>
    <definedName name="S6Min" localSheetId="0">'Raw Scores'!#REF!</definedName>
    <definedName name="S6Min">#REF!</definedName>
    <definedName name="S7Max" localSheetId="3">Category!#REF!</definedName>
    <definedName name="S7Max" localSheetId="2">Clean!#REF!</definedName>
    <definedName name="S7Max" localSheetId="1">Overall!#REF!</definedName>
    <definedName name="S7Max" localSheetId="0">'Raw Scores'!#REF!</definedName>
    <definedName name="S7Max">#REF!</definedName>
    <definedName name="S7Min" localSheetId="3">Category!#REF!</definedName>
    <definedName name="S7Min" localSheetId="2">Clean!#REF!</definedName>
    <definedName name="S7Min" localSheetId="1">Overall!#REF!</definedName>
    <definedName name="S7Min" localSheetId="0">'Raw Scores'!#REF!</definedName>
    <definedName name="S7Min">#REF!</definedName>
    <definedName name="S8Max" localSheetId="3">Category!#REF!</definedName>
    <definedName name="S8Max" localSheetId="2">Clean!#REF!</definedName>
    <definedName name="S8Max" localSheetId="1">Overall!#REF!</definedName>
    <definedName name="S8Max" localSheetId="0">'Raw Scores'!#REF!</definedName>
    <definedName name="S8Max">#REF!</definedName>
    <definedName name="S8Min" localSheetId="3">Category!#REF!</definedName>
    <definedName name="S8Min" localSheetId="2">Clean!#REF!</definedName>
    <definedName name="S8Min" localSheetId="1">Overall!#REF!</definedName>
    <definedName name="S8Min" localSheetId="0">'Raw Scores'!#REF!</definedName>
    <definedName name="S8Min">#REF!</definedName>
    <definedName name="S9Max" localSheetId="3">Category!#REF!</definedName>
    <definedName name="S9Max" localSheetId="2">Clean!#REF!</definedName>
    <definedName name="S9Max" localSheetId="1">Overall!#REF!</definedName>
    <definedName name="S9Max" localSheetId="0">'Raw Scores'!#REF!</definedName>
    <definedName name="S9Max">#REF!</definedName>
    <definedName name="S9Min" localSheetId="3">Category!#REF!</definedName>
    <definedName name="S9Min" localSheetId="2">Clean!#REF!</definedName>
    <definedName name="S9Min" localSheetId="1">Overall!#REF!</definedName>
    <definedName name="S9Min" localSheetId="0">'Raw Scores'!#REF!</definedName>
    <definedName name="S9Min">#REF!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AD50" i="29" l="1"/>
  <c r="Y50" i="29"/>
  <c r="T50" i="29"/>
  <c r="O50" i="29"/>
  <c r="J50" i="29"/>
  <c r="G33" i="29"/>
  <c r="G29" i="29"/>
  <c r="G36" i="29"/>
  <c r="G31" i="29"/>
  <c r="G25" i="29"/>
  <c r="G9" i="29"/>
  <c r="G22" i="29"/>
  <c r="G19" i="29"/>
  <c r="G42" i="29"/>
  <c r="G41" i="29"/>
  <c r="G10" i="29"/>
  <c r="G16" i="29"/>
  <c r="G20" i="29"/>
  <c r="G12" i="29"/>
  <c r="G24" i="29"/>
  <c r="G17" i="29"/>
  <c r="G32" i="29"/>
  <c r="G40" i="29"/>
  <c r="G13" i="29"/>
  <c r="G14" i="29"/>
  <c r="G15" i="29"/>
  <c r="G38" i="29"/>
  <c r="G23" i="29"/>
  <c r="G37" i="29"/>
  <c r="G39" i="29"/>
  <c r="G35" i="29"/>
  <c r="G21" i="29"/>
  <c r="G26" i="29"/>
  <c r="G28" i="29"/>
  <c r="G30" i="29"/>
  <c r="G11" i="29"/>
  <c r="G18" i="29"/>
  <c r="G6" i="29"/>
  <c r="G5" i="29"/>
  <c r="G7" i="29"/>
  <c r="G27" i="29"/>
  <c r="G8" i="29"/>
  <c r="G34" i="29"/>
  <c r="G50" i="29"/>
  <c r="AD49" i="29"/>
  <c r="Y49" i="29"/>
  <c r="T49" i="29"/>
  <c r="O49" i="29"/>
  <c r="J49" i="29"/>
  <c r="G49" i="29"/>
  <c r="AG33" i="29"/>
  <c r="AG29" i="29"/>
  <c r="AG36" i="29"/>
  <c r="AG31" i="29"/>
  <c r="AG25" i="29"/>
  <c r="AG9" i="29"/>
  <c r="AG22" i="29"/>
  <c r="AG19" i="29"/>
  <c r="AG42" i="29"/>
  <c r="AG41" i="29"/>
  <c r="AG10" i="29"/>
  <c r="AG16" i="29"/>
  <c r="AG20" i="29"/>
  <c r="AG12" i="29"/>
  <c r="AG24" i="29"/>
  <c r="AG17" i="29"/>
  <c r="AG32" i="29"/>
  <c r="AG40" i="29"/>
  <c r="AG13" i="29"/>
  <c r="AG14" i="29"/>
  <c r="AG15" i="29"/>
  <c r="AG38" i="29"/>
  <c r="AG23" i="29"/>
  <c r="AG37" i="29"/>
  <c r="AG39" i="29"/>
  <c r="AG35" i="29"/>
  <c r="AG21" i="29"/>
  <c r="AG26" i="29"/>
  <c r="AG28" i="29"/>
  <c r="AG30" i="29"/>
  <c r="AG11" i="29"/>
  <c r="AG18" i="29"/>
  <c r="AG6" i="29"/>
  <c r="AG5" i="29"/>
  <c r="AG7" i="29"/>
  <c r="AG27" i="29"/>
  <c r="AG8" i="29"/>
  <c r="AG34" i="29"/>
  <c r="AG48" i="29"/>
  <c r="AC48" i="29"/>
  <c r="AB33" i="29"/>
  <c r="AB29" i="29"/>
  <c r="AB36" i="29"/>
  <c r="AB31" i="29"/>
  <c r="AB25" i="29"/>
  <c r="AB9" i="29"/>
  <c r="AB22" i="29"/>
  <c r="AB19" i="29"/>
  <c r="AB42" i="29"/>
  <c r="AB41" i="29"/>
  <c r="AB10" i="29"/>
  <c r="AB16" i="29"/>
  <c r="AB20" i="29"/>
  <c r="AB12" i="29"/>
  <c r="AB24" i="29"/>
  <c r="AB17" i="29"/>
  <c r="AB32" i="29"/>
  <c r="AB40" i="29"/>
  <c r="AB13" i="29"/>
  <c r="AB14" i="29"/>
  <c r="AB15" i="29"/>
  <c r="AB38" i="29"/>
  <c r="AB23" i="29"/>
  <c r="AB37" i="29"/>
  <c r="AB39" i="29"/>
  <c r="AB35" i="29"/>
  <c r="AB21" i="29"/>
  <c r="AB26" i="29"/>
  <c r="AB28" i="29"/>
  <c r="AB30" i="29"/>
  <c r="AB11" i="29"/>
  <c r="AB18" i="29"/>
  <c r="AB6" i="29"/>
  <c r="AB5" i="29"/>
  <c r="AB7" i="29"/>
  <c r="AB27" i="29"/>
  <c r="AB8" i="29"/>
  <c r="AB34" i="29"/>
  <c r="AB48" i="29"/>
  <c r="X48" i="29"/>
  <c r="W33" i="29"/>
  <c r="W29" i="29"/>
  <c r="W36" i="29"/>
  <c r="W31" i="29"/>
  <c r="W25" i="29"/>
  <c r="W9" i="29"/>
  <c r="W22" i="29"/>
  <c r="W19" i="29"/>
  <c r="W42" i="29"/>
  <c r="W41" i="29"/>
  <c r="W10" i="29"/>
  <c r="W16" i="29"/>
  <c r="W20" i="29"/>
  <c r="W12" i="29"/>
  <c r="W24" i="29"/>
  <c r="W17" i="29"/>
  <c r="W32" i="29"/>
  <c r="W40" i="29"/>
  <c r="W13" i="29"/>
  <c r="W14" i="29"/>
  <c r="W15" i="29"/>
  <c r="W38" i="29"/>
  <c r="W23" i="29"/>
  <c r="W37" i="29"/>
  <c r="W39" i="29"/>
  <c r="W35" i="29"/>
  <c r="W21" i="29"/>
  <c r="W26" i="29"/>
  <c r="W28" i="29"/>
  <c r="W30" i="29"/>
  <c r="W11" i="29"/>
  <c r="W18" i="29"/>
  <c r="W6" i="29"/>
  <c r="W5" i="29"/>
  <c r="W7" i="29"/>
  <c r="W27" i="29"/>
  <c r="W8" i="29"/>
  <c r="W34" i="29"/>
  <c r="W48" i="29"/>
  <c r="S48" i="29"/>
  <c r="R33" i="29"/>
  <c r="R29" i="29"/>
  <c r="R36" i="29"/>
  <c r="R31" i="29"/>
  <c r="R25" i="29"/>
  <c r="R9" i="29"/>
  <c r="R22" i="29"/>
  <c r="R19" i="29"/>
  <c r="R42" i="29"/>
  <c r="R41" i="29"/>
  <c r="R10" i="29"/>
  <c r="R16" i="29"/>
  <c r="R20" i="29"/>
  <c r="R12" i="29"/>
  <c r="R24" i="29"/>
  <c r="R17" i="29"/>
  <c r="R32" i="29"/>
  <c r="R40" i="29"/>
  <c r="R13" i="29"/>
  <c r="R14" i="29"/>
  <c r="R15" i="29"/>
  <c r="R38" i="29"/>
  <c r="R23" i="29"/>
  <c r="R37" i="29"/>
  <c r="R39" i="29"/>
  <c r="R44" i="29"/>
  <c r="R35" i="29"/>
  <c r="R21" i="29"/>
  <c r="R26" i="29"/>
  <c r="R28" i="29"/>
  <c r="R30" i="29"/>
  <c r="R11" i="29"/>
  <c r="R18" i="29"/>
  <c r="R6" i="29"/>
  <c r="R5" i="29"/>
  <c r="R7" i="29"/>
  <c r="R27" i="29"/>
  <c r="R8" i="29"/>
  <c r="R34" i="29"/>
  <c r="R48" i="29"/>
  <c r="N48" i="29"/>
  <c r="M33" i="29"/>
  <c r="M29" i="29"/>
  <c r="M36" i="29"/>
  <c r="M31" i="29"/>
  <c r="M25" i="29"/>
  <c r="M9" i="29"/>
  <c r="M22" i="29"/>
  <c r="M19" i="29"/>
  <c r="M42" i="29"/>
  <c r="M41" i="29"/>
  <c r="M10" i="29"/>
  <c r="M16" i="29"/>
  <c r="M20" i="29"/>
  <c r="M12" i="29"/>
  <c r="M24" i="29"/>
  <c r="M17" i="29"/>
  <c r="M32" i="29"/>
  <c r="M40" i="29"/>
  <c r="M13" i="29"/>
  <c r="M14" i="29"/>
  <c r="M15" i="29"/>
  <c r="M38" i="29"/>
  <c r="M23" i="29"/>
  <c r="M37" i="29"/>
  <c r="M39" i="29"/>
  <c r="M35" i="29"/>
  <c r="M21" i="29"/>
  <c r="M26" i="29"/>
  <c r="M28" i="29"/>
  <c r="M30" i="29"/>
  <c r="M11" i="29"/>
  <c r="M18" i="29"/>
  <c r="M6" i="29"/>
  <c r="M5" i="29"/>
  <c r="M7" i="29"/>
  <c r="M27" i="29"/>
  <c r="M8" i="29"/>
  <c r="M34" i="29"/>
  <c r="M48" i="29"/>
  <c r="I48" i="29"/>
  <c r="H33" i="29"/>
  <c r="H29" i="29"/>
  <c r="H36" i="29"/>
  <c r="H31" i="29"/>
  <c r="H25" i="29"/>
  <c r="H9" i="29"/>
  <c r="H22" i="29"/>
  <c r="H19" i="29"/>
  <c r="H42" i="29"/>
  <c r="H41" i="29"/>
  <c r="H10" i="29"/>
  <c r="H16" i="29"/>
  <c r="H20" i="29"/>
  <c r="H12" i="29"/>
  <c r="H24" i="29"/>
  <c r="H17" i="29"/>
  <c r="H32" i="29"/>
  <c r="H40" i="29"/>
  <c r="H13" i="29"/>
  <c r="H14" i="29"/>
  <c r="H15" i="29"/>
  <c r="H38" i="29"/>
  <c r="H23" i="29"/>
  <c r="H37" i="29"/>
  <c r="H39" i="29"/>
  <c r="H35" i="29"/>
  <c r="H21" i="29"/>
  <c r="H26" i="29"/>
  <c r="H28" i="29"/>
  <c r="H30" i="29"/>
  <c r="H11" i="29"/>
  <c r="H18" i="29"/>
  <c r="H6" i="29"/>
  <c r="H5" i="29"/>
  <c r="H7" i="29"/>
  <c r="H27" i="29"/>
  <c r="H8" i="29"/>
  <c r="H34" i="29"/>
  <c r="H48" i="29"/>
  <c r="AG47" i="29"/>
  <c r="AC47" i="29"/>
  <c r="AB47" i="29"/>
  <c r="X47" i="29"/>
  <c r="W47" i="29"/>
  <c r="S47" i="29"/>
  <c r="R47" i="29"/>
  <c r="N47" i="29"/>
  <c r="M44" i="29"/>
  <c r="M47" i="29"/>
  <c r="I47" i="29"/>
  <c r="H47" i="29"/>
  <c r="AG46" i="29"/>
  <c r="AC46" i="29"/>
  <c r="AB46" i="29"/>
  <c r="X46" i="29"/>
  <c r="W46" i="29"/>
  <c r="S46" i="29"/>
  <c r="R46" i="29"/>
  <c r="N46" i="29"/>
  <c r="M46" i="29"/>
  <c r="I46" i="29"/>
  <c r="H46" i="29"/>
  <c r="AG45" i="29"/>
  <c r="AC45" i="29"/>
  <c r="AB45" i="29"/>
  <c r="X45" i="29"/>
  <c r="W45" i="29"/>
  <c r="S45" i="29"/>
  <c r="R45" i="29"/>
  <c r="N45" i="29"/>
  <c r="M45" i="29"/>
  <c r="I45" i="29"/>
  <c r="H45" i="29"/>
  <c r="AG44" i="29"/>
  <c r="AB44" i="29"/>
  <c r="W44" i="29"/>
  <c r="F34" i="29"/>
  <c r="E34" i="29"/>
  <c r="F8" i="29"/>
  <c r="E8" i="29"/>
  <c r="F27" i="29"/>
  <c r="E27" i="29"/>
  <c r="F7" i="29"/>
  <c r="E7" i="29"/>
  <c r="F5" i="29"/>
  <c r="E5" i="29"/>
  <c r="F6" i="29"/>
  <c r="E6" i="29"/>
  <c r="F18" i="29"/>
  <c r="E18" i="29"/>
  <c r="F11" i="29"/>
  <c r="E11" i="29"/>
  <c r="F30" i="29"/>
  <c r="E30" i="29"/>
  <c r="F28" i="29"/>
  <c r="E28" i="29"/>
  <c r="F26" i="29"/>
  <c r="E26" i="29"/>
  <c r="F21" i="29"/>
  <c r="E21" i="29"/>
  <c r="F35" i="29"/>
  <c r="E35" i="29"/>
  <c r="F39" i="29"/>
  <c r="E39" i="29"/>
  <c r="F37" i="29"/>
  <c r="E37" i="29"/>
  <c r="F23" i="29"/>
  <c r="E23" i="29"/>
  <c r="F38" i="29"/>
  <c r="E38" i="29"/>
  <c r="F15" i="29"/>
  <c r="E15" i="29"/>
  <c r="F14" i="29"/>
  <c r="E14" i="29"/>
  <c r="F13" i="29"/>
  <c r="E13" i="29"/>
  <c r="F40" i="29"/>
  <c r="E40" i="29"/>
  <c r="F32" i="29"/>
  <c r="E32" i="29"/>
  <c r="F17" i="29"/>
  <c r="E17" i="29"/>
  <c r="F24" i="29"/>
  <c r="E24" i="29"/>
  <c r="F12" i="29"/>
  <c r="E12" i="29"/>
  <c r="F20" i="29"/>
  <c r="E20" i="29"/>
  <c r="F16" i="29"/>
  <c r="E16" i="29"/>
  <c r="F10" i="29"/>
  <c r="E10" i="29"/>
  <c r="F41" i="29"/>
  <c r="E41" i="29"/>
  <c r="F42" i="29"/>
  <c r="E42" i="29"/>
  <c r="F19" i="29"/>
  <c r="E19" i="29"/>
  <c r="F22" i="29"/>
  <c r="E22" i="29"/>
  <c r="F9" i="29"/>
  <c r="E9" i="29"/>
  <c r="F25" i="29"/>
  <c r="E25" i="29"/>
  <c r="F31" i="29"/>
  <c r="E31" i="29"/>
  <c r="F36" i="29"/>
  <c r="E36" i="29"/>
  <c r="F29" i="29"/>
  <c r="E29" i="29"/>
  <c r="F33" i="29"/>
  <c r="E33" i="29"/>
  <c r="AD50" i="28"/>
  <c r="Y50" i="28"/>
  <c r="T50" i="28"/>
  <c r="O50" i="28"/>
  <c r="J50" i="28"/>
  <c r="G31" i="28"/>
  <c r="G42" i="28"/>
  <c r="G38" i="28"/>
  <c r="G19" i="28"/>
  <c r="G41" i="28"/>
  <c r="G29" i="28"/>
  <c r="G28" i="28"/>
  <c r="G26" i="28"/>
  <c r="G33" i="28"/>
  <c r="G40" i="28"/>
  <c r="G12" i="28"/>
  <c r="G18" i="28"/>
  <c r="G32" i="28"/>
  <c r="G13" i="28"/>
  <c r="G30" i="28"/>
  <c r="G11" i="28"/>
  <c r="G20" i="28"/>
  <c r="G39" i="28"/>
  <c r="G22" i="28"/>
  <c r="G23" i="28"/>
  <c r="G16" i="28"/>
  <c r="G8" i="28"/>
  <c r="G17" i="28"/>
  <c r="G6" i="28"/>
  <c r="G14" i="28"/>
  <c r="G37" i="28"/>
  <c r="G35" i="28"/>
  <c r="G9" i="28"/>
  <c r="G5" i="28"/>
  <c r="G7" i="28"/>
  <c r="G25" i="28"/>
  <c r="G34" i="28"/>
  <c r="G15" i="28"/>
  <c r="G21" i="28"/>
  <c r="G27" i="28"/>
  <c r="G24" i="28"/>
  <c r="G10" i="28"/>
  <c r="G36" i="28"/>
  <c r="G50" i="28"/>
  <c r="AD49" i="28"/>
  <c r="Y49" i="28"/>
  <c r="T49" i="28"/>
  <c r="O49" i="28"/>
  <c r="J49" i="28"/>
  <c r="G49" i="28"/>
  <c r="AG31" i="28"/>
  <c r="AG42" i="28"/>
  <c r="AG38" i="28"/>
  <c r="AG19" i="28"/>
  <c r="AG41" i="28"/>
  <c r="AG29" i="28"/>
  <c r="AG28" i="28"/>
  <c r="AG26" i="28"/>
  <c r="AG33" i="28"/>
  <c r="AG40" i="28"/>
  <c r="AG12" i="28"/>
  <c r="AG18" i="28"/>
  <c r="AG32" i="28"/>
  <c r="AG13" i="28"/>
  <c r="AG30" i="28"/>
  <c r="AG11" i="28"/>
  <c r="AG20" i="28"/>
  <c r="AG39" i="28"/>
  <c r="AG22" i="28"/>
  <c r="AG23" i="28"/>
  <c r="AG16" i="28"/>
  <c r="AG8" i="28"/>
  <c r="AG17" i="28"/>
  <c r="AG6" i="28"/>
  <c r="AG14" i="28"/>
  <c r="AG37" i="28"/>
  <c r="AG35" i="28"/>
  <c r="AG9" i="28"/>
  <c r="AG5" i="28"/>
  <c r="AG7" i="28"/>
  <c r="AG25" i="28"/>
  <c r="AG34" i="28"/>
  <c r="AG15" i="28"/>
  <c r="AG21" i="28"/>
  <c r="AG27" i="28"/>
  <c r="AG24" i="28"/>
  <c r="AG10" i="28"/>
  <c r="AG36" i="28"/>
  <c r="AG48" i="28"/>
  <c r="AC48" i="28"/>
  <c r="AB31" i="28"/>
  <c r="AB42" i="28"/>
  <c r="AB38" i="28"/>
  <c r="AB19" i="28"/>
  <c r="AB41" i="28"/>
  <c r="AB29" i="28"/>
  <c r="AB28" i="28"/>
  <c r="AB26" i="28"/>
  <c r="AB33" i="28"/>
  <c r="AB40" i="28"/>
  <c r="AB12" i="28"/>
  <c r="AB18" i="28"/>
  <c r="AB32" i="28"/>
  <c r="AB13" i="28"/>
  <c r="AB30" i="28"/>
  <c r="AB11" i="28"/>
  <c r="AB20" i="28"/>
  <c r="AB39" i="28"/>
  <c r="AB22" i="28"/>
  <c r="AB23" i="28"/>
  <c r="AB16" i="28"/>
  <c r="AB8" i="28"/>
  <c r="AB17" i="28"/>
  <c r="AB6" i="28"/>
  <c r="AB14" i="28"/>
  <c r="AB37" i="28"/>
  <c r="AB35" i="28"/>
  <c r="AB9" i="28"/>
  <c r="AB5" i="28"/>
  <c r="AB7" i="28"/>
  <c r="AB25" i="28"/>
  <c r="AB34" i="28"/>
  <c r="AB15" i="28"/>
  <c r="AB21" i="28"/>
  <c r="AB27" i="28"/>
  <c r="AB24" i="28"/>
  <c r="AB10" i="28"/>
  <c r="AB36" i="28"/>
  <c r="AB48" i="28"/>
  <c r="X48" i="28"/>
  <c r="W31" i="28"/>
  <c r="W42" i="28"/>
  <c r="W38" i="28"/>
  <c r="W19" i="28"/>
  <c r="W41" i="28"/>
  <c r="W29" i="28"/>
  <c r="W28" i="28"/>
  <c r="W26" i="28"/>
  <c r="W33" i="28"/>
  <c r="W40" i="28"/>
  <c r="W12" i="28"/>
  <c r="W18" i="28"/>
  <c r="W32" i="28"/>
  <c r="W13" i="28"/>
  <c r="W30" i="28"/>
  <c r="W11" i="28"/>
  <c r="W20" i="28"/>
  <c r="W39" i="28"/>
  <c r="W22" i="28"/>
  <c r="W23" i="28"/>
  <c r="W16" i="28"/>
  <c r="W8" i="28"/>
  <c r="W17" i="28"/>
  <c r="W6" i="28"/>
  <c r="W14" i="28"/>
  <c r="W37" i="28"/>
  <c r="W35" i="28"/>
  <c r="W9" i="28"/>
  <c r="W5" i="28"/>
  <c r="W7" i="28"/>
  <c r="W25" i="28"/>
  <c r="W34" i="28"/>
  <c r="W15" i="28"/>
  <c r="W21" i="28"/>
  <c r="W27" i="28"/>
  <c r="W24" i="28"/>
  <c r="W10" i="28"/>
  <c r="W36" i="28"/>
  <c r="W48" i="28"/>
  <c r="S48" i="28"/>
  <c r="R31" i="28"/>
  <c r="R42" i="28"/>
  <c r="R38" i="28"/>
  <c r="R19" i="28"/>
  <c r="R41" i="28"/>
  <c r="R29" i="28"/>
  <c r="R28" i="28"/>
  <c r="R26" i="28"/>
  <c r="R33" i="28"/>
  <c r="R40" i="28"/>
  <c r="R12" i="28"/>
  <c r="R18" i="28"/>
  <c r="R32" i="28"/>
  <c r="R13" i="28"/>
  <c r="R30" i="28"/>
  <c r="R11" i="28"/>
  <c r="R20" i="28"/>
  <c r="R39" i="28"/>
  <c r="R22" i="28"/>
  <c r="R23" i="28"/>
  <c r="R16" i="28"/>
  <c r="R8" i="28"/>
  <c r="R17" i="28"/>
  <c r="R6" i="28"/>
  <c r="R14" i="28"/>
  <c r="R44" i="28"/>
  <c r="R37" i="28"/>
  <c r="R35" i="28"/>
  <c r="R9" i="28"/>
  <c r="R5" i="28"/>
  <c r="R7" i="28"/>
  <c r="R25" i="28"/>
  <c r="R34" i="28"/>
  <c r="R15" i="28"/>
  <c r="R21" i="28"/>
  <c r="R27" i="28"/>
  <c r="R24" i="28"/>
  <c r="R10" i="28"/>
  <c r="R36" i="28"/>
  <c r="R48" i="28"/>
  <c r="N48" i="28"/>
  <c r="M31" i="28"/>
  <c r="M42" i="28"/>
  <c r="M38" i="28"/>
  <c r="M19" i="28"/>
  <c r="M41" i="28"/>
  <c r="M29" i="28"/>
  <c r="M28" i="28"/>
  <c r="M26" i="28"/>
  <c r="M33" i="28"/>
  <c r="M40" i="28"/>
  <c r="M12" i="28"/>
  <c r="M18" i="28"/>
  <c r="M32" i="28"/>
  <c r="M13" i="28"/>
  <c r="M30" i="28"/>
  <c r="M11" i="28"/>
  <c r="M20" i="28"/>
  <c r="M39" i="28"/>
  <c r="M22" i="28"/>
  <c r="M23" i="28"/>
  <c r="M16" i="28"/>
  <c r="M8" i="28"/>
  <c r="M17" i="28"/>
  <c r="M6" i="28"/>
  <c r="M14" i="28"/>
  <c r="M37" i="28"/>
  <c r="M35" i="28"/>
  <c r="M9" i="28"/>
  <c r="M5" i="28"/>
  <c r="M7" i="28"/>
  <c r="M25" i="28"/>
  <c r="M34" i="28"/>
  <c r="M15" i="28"/>
  <c r="M21" i="28"/>
  <c r="M27" i="28"/>
  <c r="M24" i="28"/>
  <c r="M10" i="28"/>
  <c r="M36" i="28"/>
  <c r="M48" i="28"/>
  <c r="I48" i="28"/>
  <c r="H31" i="28"/>
  <c r="H42" i="28"/>
  <c r="H38" i="28"/>
  <c r="H19" i="28"/>
  <c r="H41" i="28"/>
  <c r="H29" i="28"/>
  <c r="H28" i="28"/>
  <c r="H26" i="28"/>
  <c r="H33" i="28"/>
  <c r="H40" i="28"/>
  <c r="H12" i="28"/>
  <c r="H18" i="28"/>
  <c r="H32" i="28"/>
  <c r="H13" i="28"/>
  <c r="H30" i="28"/>
  <c r="H11" i="28"/>
  <c r="H20" i="28"/>
  <c r="H39" i="28"/>
  <c r="H22" i="28"/>
  <c r="H23" i="28"/>
  <c r="H16" i="28"/>
  <c r="H8" i="28"/>
  <c r="H17" i="28"/>
  <c r="H6" i="28"/>
  <c r="H14" i="28"/>
  <c r="H37" i="28"/>
  <c r="H35" i="28"/>
  <c r="H9" i="28"/>
  <c r="H5" i="28"/>
  <c r="H7" i="28"/>
  <c r="H25" i="28"/>
  <c r="H34" i="28"/>
  <c r="H15" i="28"/>
  <c r="H21" i="28"/>
  <c r="H27" i="28"/>
  <c r="H24" i="28"/>
  <c r="H10" i="28"/>
  <c r="H36" i="28"/>
  <c r="H48" i="28"/>
  <c r="AG47" i="28"/>
  <c r="AC47" i="28"/>
  <c r="AB47" i="28"/>
  <c r="X47" i="28"/>
  <c r="W47" i="28"/>
  <c r="S47" i="28"/>
  <c r="R47" i="28"/>
  <c r="N47" i="28"/>
  <c r="M44" i="28"/>
  <c r="M47" i="28"/>
  <c r="I47" i="28"/>
  <c r="H47" i="28"/>
  <c r="AG46" i="28"/>
  <c r="AC46" i="28"/>
  <c r="AB46" i="28"/>
  <c r="X46" i="28"/>
  <c r="W46" i="28"/>
  <c r="S46" i="28"/>
  <c r="R46" i="28"/>
  <c r="N46" i="28"/>
  <c r="M46" i="28"/>
  <c r="I46" i="28"/>
  <c r="H46" i="28"/>
  <c r="AG45" i="28"/>
  <c r="AC45" i="28"/>
  <c r="AB45" i="28"/>
  <c r="X45" i="28"/>
  <c r="W45" i="28"/>
  <c r="S45" i="28"/>
  <c r="R45" i="28"/>
  <c r="N45" i="28"/>
  <c r="M45" i="28"/>
  <c r="I45" i="28"/>
  <c r="H45" i="28"/>
  <c r="AG44" i="28"/>
  <c r="AB44" i="28"/>
  <c r="W44" i="28"/>
  <c r="F36" i="28"/>
  <c r="E36" i="28"/>
  <c r="F10" i="28"/>
  <c r="E10" i="28"/>
  <c r="F24" i="28"/>
  <c r="E24" i="28"/>
  <c r="F27" i="28"/>
  <c r="E27" i="28"/>
  <c r="F21" i="28"/>
  <c r="E21" i="28"/>
  <c r="F15" i="28"/>
  <c r="E15" i="28"/>
  <c r="F34" i="28"/>
  <c r="E34" i="28"/>
  <c r="F25" i="28"/>
  <c r="E25" i="28"/>
  <c r="F7" i="28"/>
  <c r="E7" i="28"/>
  <c r="F5" i="28"/>
  <c r="E5" i="28"/>
  <c r="F9" i="28"/>
  <c r="E9" i="28"/>
  <c r="F35" i="28"/>
  <c r="E35" i="28"/>
  <c r="F37" i="28"/>
  <c r="E37" i="28"/>
  <c r="F14" i="28"/>
  <c r="E14" i="28"/>
  <c r="F6" i="28"/>
  <c r="E6" i="28"/>
  <c r="F17" i="28"/>
  <c r="E17" i="28"/>
  <c r="F8" i="28"/>
  <c r="E8" i="28"/>
  <c r="F16" i="28"/>
  <c r="E16" i="28"/>
  <c r="F23" i="28"/>
  <c r="E23" i="28"/>
  <c r="F22" i="28"/>
  <c r="E22" i="28"/>
  <c r="F39" i="28"/>
  <c r="E39" i="28"/>
  <c r="F20" i="28"/>
  <c r="E20" i="28"/>
  <c r="F11" i="28"/>
  <c r="E11" i="28"/>
  <c r="F30" i="28"/>
  <c r="E30" i="28"/>
  <c r="F13" i="28"/>
  <c r="E13" i="28"/>
  <c r="F32" i="28"/>
  <c r="E32" i="28"/>
  <c r="F18" i="28"/>
  <c r="E18" i="28"/>
  <c r="F12" i="28"/>
  <c r="E12" i="28"/>
  <c r="F40" i="28"/>
  <c r="E40" i="28"/>
  <c r="F33" i="28"/>
  <c r="E33" i="28"/>
  <c r="F26" i="28"/>
  <c r="E26" i="28"/>
  <c r="F28" i="28"/>
  <c r="E28" i="28"/>
  <c r="F29" i="28"/>
  <c r="E29" i="28"/>
  <c r="F41" i="28"/>
  <c r="E41" i="28"/>
  <c r="F19" i="28"/>
  <c r="E19" i="28"/>
  <c r="F38" i="28"/>
  <c r="E38" i="28"/>
  <c r="F42" i="28"/>
  <c r="E42" i="28"/>
  <c r="F31" i="28"/>
  <c r="E31" i="28"/>
  <c r="AD50" i="27"/>
  <c r="Y50" i="27"/>
  <c r="T50" i="27"/>
  <c r="O50" i="27"/>
  <c r="J50" i="27"/>
  <c r="G33" i="27"/>
  <c r="G41" i="27"/>
  <c r="G37" i="27"/>
  <c r="G27" i="27"/>
  <c r="G38" i="27"/>
  <c r="G21" i="27"/>
  <c r="G8" i="27"/>
  <c r="G31" i="27"/>
  <c r="G42" i="27"/>
  <c r="G36" i="27"/>
  <c r="G32" i="27"/>
  <c r="G23" i="27"/>
  <c r="G39" i="27"/>
  <c r="G11" i="27"/>
  <c r="G25" i="27"/>
  <c r="G26" i="27"/>
  <c r="G30" i="27"/>
  <c r="G40" i="27"/>
  <c r="G12" i="27"/>
  <c r="G17" i="27"/>
  <c r="G20" i="27"/>
  <c r="G14" i="27"/>
  <c r="G22" i="27"/>
  <c r="G6" i="27"/>
  <c r="G18" i="27"/>
  <c r="G35" i="27"/>
  <c r="G28" i="27"/>
  <c r="G15" i="27"/>
  <c r="G5" i="27"/>
  <c r="G13" i="27"/>
  <c r="G29" i="27"/>
  <c r="G10" i="27"/>
  <c r="G19" i="27"/>
  <c r="G9" i="27"/>
  <c r="G7" i="27"/>
  <c r="G24" i="27"/>
  <c r="G16" i="27"/>
  <c r="G34" i="27"/>
  <c r="G50" i="27"/>
  <c r="AD49" i="27"/>
  <c r="Y49" i="27"/>
  <c r="T49" i="27"/>
  <c r="O49" i="27"/>
  <c r="J49" i="27"/>
  <c r="G49" i="27"/>
  <c r="AG33" i="27"/>
  <c r="AG41" i="27"/>
  <c r="AG37" i="27"/>
  <c r="AG27" i="27"/>
  <c r="AG38" i="27"/>
  <c r="AG21" i="27"/>
  <c r="AG8" i="27"/>
  <c r="AG31" i="27"/>
  <c r="AG42" i="27"/>
  <c r="AG36" i="27"/>
  <c r="AG32" i="27"/>
  <c r="AG23" i="27"/>
  <c r="AG39" i="27"/>
  <c r="AG11" i="27"/>
  <c r="AG25" i="27"/>
  <c r="AG26" i="27"/>
  <c r="AG30" i="27"/>
  <c r="AG40" i="27"/>
  <c r="AG12" i="27"/>
  <c r="AG17" i="27"/>
  <c r="AG20" i="27"/>
  <c r="AG14" i="27"/>
  <c r="AG22" i="27"/>
  <c r="AG6" i="27"/>
  <c r="AG18" i="27"/>
  <c r="AG35" i="27"/>
  <c r="AG28" i="27"/>
  <c r="AG15" i="27"/>
  <c r="AG5" i="27"/>
  <c r="AG13" i="27"/>
  <c r="AG29" i="27"/>
  <c r="AG10" i="27"/>
  <c r="AG19" i="27"/>
  <c r="AG9" i="27"/>
  <c r="AG7" i="27"/>
  <c r="AG24" i="27"/>
  <c r="AG16" i="27"/>
  <c r="AG34" i="27"/>
  <c r="AG48" i="27"/>
  <c r="AC48" i="27"/>
  <c r="AB33" i="27"/>
  <c r="AB41" i="27"/>
  <c r="AB37" i="27"/>
  <c r="AB27" i="27"/>
  <c r="AB38" i="27"/>
  <c r="AB21" i="27"/>
  <c r="AB8" i="27"/>
  <c r="AB31" i="27"/>
  <c r="AB42" i="27"/>
  <c r="AB36" i="27"/>
  <c r="AB32" i="27"/>
  <c r="AB23" i="27"/>
  <c r="AB39" i="27"/>
  <c r="AB11" i="27"/>
  <c r="AB25" i="27"/>
  <c r="AB26" i="27"/>
  <c r="AB30" i="27"/>
  <c r="AB40" i="27"/>
  <c r="AB12" i="27"/>
  <c r="AB17" i="27"/>
  <c r="AB20" i="27"/>
  <c r="AB14" i="27"/>
  <c r="AB22" i="27"/>
  <c r="AB6" i="27"/>
  <c r="AB18" i="27"/>
  <c r="AB35" i="27"/>
  <c r="AB28" i="27"/>
  <c r="AB15" i="27"/>
  <c r="AB5" i="27"/>
  <c r="AB13" i="27"/>
  <c r="AB29" i="27"/>
  <c r="AB10" i="27"/>
  <c r="AB19" i="27"/>
  <c r="AB9" i="27"/>
  <c r="AB7" i="27"/>
  <c r="AB24" i="27"/>
  <c r="AB16" i="27"/>
  <c r="AB34" i="27"/>
  <c r="AB48" i="27"/>
  <c r="X48" i="27"/>
  <c r="W33" i="27"/>
  <c r="W41" i="27"/>
  <c r="W37" i="27"/>
  <c r="W27" i="27"/>
  <c r="W38" i="27"/>
  <c r="W21" i="27"/>
  <c r="W8" i="27"/>
  <c r="W31" i="27"/>
  <c r="W42" i="27"/>
  <c r="W36" i="27"/>
  <c r="W32" i="27"/>
  <c r="W23" i="27"/>
  <c r="W39" i="27"/>
  <c r="W11" i="27"/>
  <c r="W25" i="27"/>
  <c r="W26" i="27"/>
  <c r="W30" i="27"/>
  <c r="W40" i="27"/>
  <c r="W12" i="27"/>
  <c r="W17" i="27"/>
  <c r="W20" i="27"/>
  <c r="W14" i="27"/>
  <c r="W22" i="27"/>
  <c r="W6" i="27"/>
  <c r="W18" i="27"/>
  <c r="W35" i="27"/>
  <c r="W28" i="27"/>
  <c r="W15" i="27"/>
  <c r="W5" i="27"/>
  <c r="W13" i="27"/>
  <c r="W29" i="27"/>
  <c r="W10" i="27"/>
  <c r="W19" i="27"/>
  <c r="W9" i="27"/>
  <c r="W7" i="27"/>
  <c r="W24" i="27"/>
  <c r="W16" i="27"/>
  <c r="W34" i="27"/>
  <c r="W48" i="27"/>
  <c r="S48" i="27"/>
  <c r="R33" i="27"/>
  <c r="R41" i="27"/>
  <c r="R37" i="27"/>
  <c r="R27" i="27"/>
  <c r="R38" i="27"/>
  <c r="R21" i="27"/>
  <c r="R8" i="27"/>
  <c r="R31" i="27"/>
  <c r="R42" i="27"/>
  <c r="R36" i="27"/>
  <c r="R32" i="27"/>
  <c r="R23" i="27"/>
  <c r="R39" i="27"/>
  <c r="R11" i="27"/>
  <c r="R25" i="27"/>
  <c r="R26" i="27"/>
  <c r="R30" i="27"/>
  <c r="R40" i="27"/>
  <c r="R12" i="27"/>
  <c r="R17" i="27"/>
  <c r="R20" i="27"/>
  <c r="R14" i="27"/>
  <c r="R22" i="27"/>
  <c r="R6" i="27"/>
  <c r="R18" i="27"/>
  <c r="R44" i="27"/>
  <c r="R35" i="27"/>
  <c r="R28" i="27"/>
  <c r="R15" i="27"/>
  <c r="R5" i="27"/>
  <c r="R13" i="27"/>
  <c r="R29" i="27"/>
  <c r="R10" i="27"/>
  <c r="R19" i="27"/>
  <c r="R9" i="27"/>
  <c r="R7" i="27"/>
  <c r="R24" i="27"/>
  <c r="R16" i="27"/>
  <c r="R34" i="27"/>
  <c r="R48" i="27"/>
  <c r="N48" i="27"/>
  <c r="M33" i="27"/>
  <c r="M41" i="27"/>
  <c r="M37" i="27"/>
  <c r="M27" i="27"/>
  <c r="M38" i="27"/>
  <c r="M21" i="27"/>
  <c r="M8" i="27"/>
  <c r="M31" i="27"/>
  <c r="M42" i="27"/>
  <c r="M36" i="27"/>
  <c r="M32" i="27"/>
  <c r="M23" i="27"/>
  <c r="M39" i="27"/>
  <c r="M11" i="27"/>
  <c r="M25" i="27"/>
  <c r="M26" i="27"/>
  <c r="M30" i="27"/>
  <c r="M40" i="27"/>
  <c r="M12" i="27"/>
  <c r="M17" i="27"/>
  <c r="M20" i="27"/>
  <c r="M14" i="27"/>
  <c r="M22" i="27"/>
  <c r="M6" i="27"/>
  <c r="M18" i="27"/>
  <c r="M35" i="27"/>
  <c r="M28" i="27"/>
  <c r="M15" i="27"/>
  <c r="M5" i="27"/>
  <c r="M13" i="27"/>
  <c r="M29" i="27"/>
  <c r="M10" i="27"/>
  <c r="M19" i="27"/>
  <c r="M9" i="27"/>
  <c r="M7" i="27"/>
  <c r="M24" i="27"/>
  <c r="M16" i="27"/>
  <c r="M34" i="27"/>
  <c r="M48" i="27"/>
  <c r="I48" i="27"/>
  <c r="H33" i="27"/>
  <c r="H41" i="27"/>
  <c r="H37" i="27"/>
  <c r="H27" i="27"/>
  <c r="H38" i="27"/>
  <c r="H21" i="27"/>
  <c r="H8" i="27"/>
  <c r="H31" i="27"/>
  <c r="H42" i="27"/>
  <c r="H36" i="27"/>
  <c r="H32" i="27"/>
  <c r="H23" i="27"/>
  <c r="H39" i="27"/>
  <c r="H11" i="27"/>
  <c r="H25" i="27"/>
  <c r="H26" i="27"/>
  <c r="H30" i="27"/>
  <c r="H40" i="27"/>
  <c r="H12" i="27"/>
  <c r="H17" i="27"/>
  <c r="H20" i="27"/>
  <c r="H14" i="27"/>
  <c r="H22" i="27"/>
  <c r="H6" i="27"/>
  <c r="H18" i="27"/>
  <c r="H35" i="27"/>
  <c r="H28" i="27"/>
  <c r="H15" i="27"/>
  <c r="H5" i="27"/>
  <c r="H13" i="27"/>
  <c r="H29" i="27"/>
  <c r="H10" i="27"/>
  <c r="H19" i="27"/>
  <c r="H9" i="27"/>
  <c r="H7" i="27"/>
  <c r="H24" i="27"/>
  <c r="H16" i="27"/>
  <c r="H34" i="27"/>
  <c r="H48" i="27"/>
  <c r="AG47" i="27"/>
  <c r="AC47" i="27"/>
  <c r="AB47" i="27"/>
  <c r="X47" i="27"/>
  <c r="W47" i="27"/>
  <c r="S47" i="27"/>
  <c r="R47" i="27"/>
  <c r="N47" i="27"/>
  <c r="M44" i="27"/>
  <c r="M47" i="27"/>
  <c r="I47" i="27"/>
  <c r="H47" i="27"/>
  <c r="AG46" i="27"/>
  <c r="AC46" i="27"/>
  <c r="AB46" i="27"/>
  <c r="X46" i="27"/>
  <c r="W46" i="27"/>
  <c r="S46" i="27"/>
  <c r="R46" i="27"/>
  <c r="N46" i="27"/>
  <c r="M46" i="27"/>
  <c r="I46" i="27"/>
  <c r="H46" i="27"/>
  <c r="AG45" i="27"/>
  <c r="AC45" i="27"/>
  <c r="AB45" i="27"/>
  <c r="X45" i="27"/>
  <c r="W45" i="27"/>
  <c r="S45" i="27"/>
  <c r="R45" i="27"/>
  <c r="N45" i="27"/>
  <c r="M45" i="27"/>
  <c r="I45" i="27"/>
  <c r="H45" i="27"/>
  <c r="AG44" i="27"/>
  <c r="AB44" i="27"/>
  <c r="W44" i="27"/>
  <c r="F34" i="27"/>
  <c r="E34" i="27"/>
  <c r="F16" i="27"/>
  <c r="E16" i="27"/>
  <c r="F24" i="27"/>
  <c r="E24" i="27"/>
  <c r="F7" i="27"/>
  <c r="E7" i="27"/>
  <c r="F9" i="27"/>
  <c r="E9" i="27"/>
  <c r="F19" i="27"/>
  <c r="E19" i="27"/>
  <c r="F10" i="27"/>
  <c r="E10" i="27"/>
  <c r="F29" i="27"/>
  <c r="E29" i="27"/>
  <c r="F13" i="27"/>
  <c r="E13" i="27"/>
  <c r="F5" i="27"/>
  <c r="E5" i="27"/>
  <c r="F15" i="27"/>
  <c r="E15" i="27"/>
  <c r="F28" i="27"/>
  <c r="E28" i="27"/>
  <c r="F35" i="27"/>
  <c r="E35" i="27"/>
  <c r="F18" i="27"/>
  <c r="E18" i="27"/>
  <c r="F6" i="27"/>
  <c r="E6" i="27"/>
  <c r="F22" i="27"/>
  <c r="E22" i="27"/>
  <c r="F14" i="27"/>
  <c r="E14" i="27"/>
  <c r="F20" i="27"/>
  <c r="E20" i="27"/>
  <c r="F17" i="27"/>
  <c r="E17" i="27"/>
  <c r="F12" i="27"/>
  <c r="E12" i="27"/>
  <c r="F40" i="27"/>
  <c r="E40" i="27"/>
  <c r="F30" i="27"/>
  <c r="E30" i="27"/>
  <c r="F26" i="27"/>
  <c r="E26" i="27"/>
  <c r="F25" i="27"/>
  <c r="E25" i="27"/>
  <c r="F11" i="27"/>
  <c r="E11" i="27"/>
  <c r="F39" i="27"/>
  <c r="E39" i="27"/>
  <c r="F23" i="27"/>
  <c r="E23" i="27"/>
  <c r="F32" i="27"/>
  <c r="E32" i="27"/>
  <c r="F36" i="27"/>
  <c r="E36" i="27"/>
  <c r="F42" i="27"/>
  <c r="E42" i="27"/>
  <c r="F31" i="27"/>
  <c r="E31" i="27"/>
  <c r="F8" i="27"/>
  <c r="E8" i="27"/>
  <c r="F21" i="27"/>
  <c r="E21" i="27"/>
  <c r="F38" i="27"/>
  <c r="E38" i="27"/>
  <c r="F27" i="27"/>
  <c r="E27" i="27"/>
  <c r="F37" i="27"/>
  <c r="E37" i="27"/>
  <c r="F41" i="27"/>
  <c r="E41" i="27"/>
  <c r="F33" i="27"/>
  <c r="E33" i="27"/>
  <c r="F6" i="25"/>
  <c r="G6" i="25"/>
  <c r="M6" i="25"/>
  <c r="R6" i="25"/>
  <c r="W6" i="25"/>
  <c r="AB6" i="25"/>
  <c r="AG6" i="25"/>
  <c r="H6" i="25"/>
  <c r="F7" i="25"/>
  <c r="G7" i="25"/>
  <c r="M7" i="25"/>
  <c r="R7" i="25"/>
  <c r="W7" i="25"/>
  <c r="AB7" i="25"/>
  <c r="AG7" i="25"/>
  <c r="H7" i="25"/>
  <c r="F8" i="25"/>
  <c r="G8" i="25"/>
  <c r="M8" i="25"/>
  <c r="R8" i="25"/>
  <c r="W8" i="25"/>
  <c r="AB8" i="25"/>
  <c r="AG8" i="25"/>
  <c r="H8" i="25"/>
  <c r="F9" i="25"/>
  <c r="G9" i="25"/>
  <c r="M9" i="25"/>
  <c r="R9" i="25"/>
  <c r="W9" i="25"/>
  <c r="AB9" i="25"/>
  <c r="AG9" i="25"/>
  <c r="H9" i="25"/>
  <c r="F10" i="25"/>
  <c r="G10" i="25"/>
  <c r="M10" i="25"/>
  <c r="R10" i="25"/>
  <c r="W10" i="25"/>
  <c r="AB10" i="25"/>
  <c r="AG10" i="25"/>
  <c r="H10" i="25"/>
  <c r="F11" i="25"/>
  <c r="G11" i="25"/>
  <c r="M11" i="25"/>
  <c r="R11" i="25"/>
  <c r="W11" i="25"/>
  <c r="AB11" i="25"/>
  <c r="AG11" i="25"/>
  <c r="H11" i="25"/>
  <c r="F12" i="25"/>
  <c r="G12" i="25"/>
  <c r="M12" i="25"/>
  <c r="R12" i="25"/>
  <c r="W12" i="25"/>
  <c r="AB12" i="25"/>
  <c r="AG12" i="25"/>
  <c r="H12" i="25"/>
  <c r="F13" i="25"/>
  <c r="G13" i="25"/>
  <c r="M13" i="25"/>
  <c r="R13" i="25"/>
  <c r="W13" i="25"/>
  <c r="AB13" i="25"/>
  <c r="AG13" i="25"/>
  <c r="H13" i="25"/>
  <c r="F14" i="25"/>
  <c r="G14" i="25"/>
  <c r="M14" i="25"/>
  <c r="R14" i="25"/>
  <c r="W14" i="25"/>
  <c r="AB14" i="25"/>
  <c r="AG14" i="25"/>
  <c r="H14" i="25"/>
  <c r="F15" i="25"/>
  <c r="G15" i="25"/>
  <c r="M15" i="25"/>
  <c r="R15" i="25"/>
  <c r="W15" i="25"/>
  <c r="AB15" i="25"/>
  <c r="AG15" i="25"/>
  <c r="H15" i="25"/>
  <c r="F16" i="25"/>
  <c r="G16" i="25"/>
  <c r="M16" i="25"/>
  <c r="R16" i="25"/>
  <c r="W16" i="25"/>
  <c r="AB16" i="25"/>
  <c r="AG16" i="25"/>
  <c r="H16" i="25"/>
  <c r="F17" i="25"/>
  <c r="G17" i="25"/>
  <c r="M17" i="25"/>
  <c r="R17" i="25"/>
  <c r="W17" i="25"/>
  <c r="AB17" i="25"/>
  <c r="AG17" i="25"/>
  <c r="H17" i="25"/>
  <c r="F18" i="25"/>
  <c r="G18" i="25"/>
  <c r="M18" i="25"/>
  <c r="R18" i="25"/>
  <c r="W18" i="25"/>
  <c r="AB18" i="25"/>
  <c r="AG18" i="25"/>
  <c r="H18" i="25"/>
  <c r="F19" i="25"/>
  <c r="G19" i="25"/>
  <c r="M19" i="25"/>
  <c r="R19" i="25"/>
  <c r="W19" i="25"/>
  <c r="AB19" i="25"/>
  <c r="AG19" i="25"/>
  <c r="H19" i="25"/>
  <c r="F20" i="25"/>
  <c r="G20" i="25"/>
  <c r="M20" i="25"/>
  <c r="R20" i="25"/>
  <c r="W20" i="25"/>
  <c r="AB20" i="25"/>
  <c r="AG20" i="25"/>
  <c r="H20" i="25"/>
  <c r="F21" i="25"/>
  <c r="G21" i="25"/>
  <c r="M21" i="25"/>
  <c r="R21" i="25"/>
  <c r="W21" i="25"/>
  <c r="AB21" i="25"/>
  <c r="AG21" i="25"/>
  <c r="H21" i="25"/>
  <c r="F22" i="25"/>
  <c r="G22" i="25"/>
  <c r="M22" i="25"/>
  <c r="R22" i="25"/>
  <c r="W22" i="25"/>
  <c r="AB22" i="25"/>
  <c r="AG22" i="25"/>
  <c r="H22" i="25"/>
  <c r="F23" i="25"/>
  <c r="G23" i="25"/>
  <c r="M23" i="25"/>
  <c r="R23" i="25"/>
  <c r="W23" i="25"/>
  <c r="AB23" i="25"/>
  <c r="AG23" i="25"/>
  <c r="H23" i="25"/>
  <c r="F24" i="25"/>
  <c r="G24" i="25"/>
  <c r="M24" i="25"/>
  <c r="R24" i="25"/>
  <c r="W24" i="25"/>
  <c r="AB24" i="25"/>
  <c r="AG24" i="25"/>
  <c r="H24" i="25"/>
  <c r="F25" i="25"/>
  <c r="G25" i="25"/>
  <c r="M25" i="25"/>
  <c r="R25" i="25"/>
  <c r="W25" i="25"/>
  <c r="AB25" i="25"/>
  <c r="AG25" i="25"/>
  <c r="H25" i="25"/>
  <c r="F26" i="25"/>
  <c r="G26" i="25"/>
  <c r="M26" i="25"/>
  <c r="R26" i="25"/>
  <c r="W26" i="25"/>
  <c r="AB26" i="25"/>
  <c r="AG26" i="25"/>
  <c r="H26" i="25"/>
  <c r="F27" i="25"/>
  <c r="G27" i="25"/>
  <c r="M27" i="25"/>
  <c r="R27" i="25"/>
  <c r="W27" i="25"/>
  <c r="AB27" i="25"/>
  <c r="AG27" i="25"/>
  <c r="H27" i="25"/>
  <c r="F28" i="25"/>
  <c r="G28" i="25"/>
  <c r="M28" i="25"/>
  <c r="R28" i="25"/>
  <c r="W28" i="25"/>
  <c r="AB28" i="25"/>
  <c r="AG28" i="25"/>
  <c r="H28" i="25"/>
  <c r="F29" i="25"/>
  <c r="G29" i="25"/>
  <c r="M29" i="25"/>
  <c r="R29" i="25"/>
  <c r="W29" i="25"/>
  <c r="AB29" i="25"/>
  <c r="AG29" i="25"/>
  <c r="H29" i="25"/>
  <c r="F30" i="25"/>
  <c r="G30" i="25"/>
  <c r="M30" i="25"/>
  <c r="R44" i="25"/>
  <c r="R30" i="25"/>
  <c r="W30" i="25"/>
  <c r="AB30" i="25"/>
  <c r="AG30" i="25"/>
  <c r="H30" i="25"/>
  <c r="F31" i="25"/>
  <c r="G31" i="25"/>
  <c r="M31" i="25"/>
  <c r="R31" i="25"/>
  <c r="W31" i="25"/>
  <c r="AB31" i="25"/>
  <c r="AG31" i="25"/>
  <c r="H31" i="25"/>
  <c r="F32" i="25"/>
  <c r="G32" i="25"/>
  <c r="M32" i="25"/>
  <c r="R32" i="25"/>
  <c r="W32" i="25"/>
  <c r="AB32" i="25"/>
  <c r="AG32" i="25"/>
  <c r="H32" i="25"/>
  <c r="F33" i="25"/>
  <c r="G33" i="25"/>
  <c r="M33" i="25"/>
  <c r="R33" i="25"/>
  <c r="W33" i="25"/>
  <c r="AB33" i="25"/>
  <c r="AG33" i="25"/>
  <c r="H33" i="25"/>
  <c r="F34" i="25"/>
  <c r="G34" i="25"/>
  <c r="M34" i="25"/>
  <c r="R34" i="25"/>
  <c r="W34" i="25"/>
  <c r="AB34" i="25"/>
  <c r="AG34" i="25"/>
  <c r="H34" i="25"/>
  <c r="F35" i="25"/>
  <c r="G35" i="25"/>
  <c r="M35" i="25"/>
  <c r="R35" i="25"/>
  <c r="W35" i="25"/>
  <c r="AB35" i="25"/>
  <c r="AG35" i="25"/>
  <c r="H35" i="25"/>
  <c r="F36" i="25"/>
  <c r="G36" i="25"/>
  <c r="M36" i="25"/>
  <c r="R36" i="25"/>
  <c r="W36" i="25"/>
  <c r="AB36" i="25"/>
  <c r="AG36" i="25"/>
  <c r="H36" i="25"/>
  <c r="F37" i="25"/>
  <c r="G37" i="25"/>
  <c r="M37" i="25"/>
  <c r="R37" i="25"/>
  <c r="W37" i="25"/>
  <c r="AB37" i="25"/>
  <c r="AG37" i="25"/>
  <c r="H37" i="25"/>
  <c r="F38" i="25"/>
  <c r="G38" i="25"/>
  <c r="M38" i="25"/>
  <c r="R38" i="25"/>
  <c r="W38" i="25"/>
  <c r="AB38" i="25"/>
  <c r="AG38" i="25"/>
  <c r="H38" i="25"/>
  <c r="F39" i="25"/>
  <c r="G39" i="25"/>
  <c r="M39" i="25"/>
  <c r="R39" i="25"/>
  <c r="W39" i="25"/>
  <c r="AB39" i="25"/>
  <c r="AG39" i="25"/>
  <c r="H39" i="25"/>
  <c r="F40" i="25"/>
  <c r="G40" i="25"/>
  <c r="M40" i="25"/>
  <c r="R40" i="25"/>
  <c r="W40" i="25"/>
  <c r="AB40" i="25"/>
  <c r="AG40" i="25"/>
  <c r="H40" i="25"/>
  <c r="F41" i="25"/>
  <c r="G41" i="25"/>
  <c r="M41" i="25"/>
  <c r="R41" i="25"/>
  <c r="W41" i="25"/>
  <c r="AB41" i="25"/>
  <c r="AG41" i="25"/>
  <c r="H41" i="25"/>
  <c r="F42" i="25"/>
  <c r="G42" i="25"/>
  <c r="M42" i="25"/>
  <c r="R42" i="25"/>
  <c r="W42" i="25"/>
  <c r="AB42" i="25"/>
  <c r="AG42" i="25"/>
  <c r="H42" i="25"/>
  <c r="M5" i="25"/>
  <c r="R5" i="25"/>
  <c r="W5" i="25"/>
  <c r="AB5" i="25"/>
  <c r="AG5" i="25"/>
  <c r="H5" i="25"/>
  <c r="G5" i="25"/>
  <c r="F5" i="25"/>
  <c r="E6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H48" i="25"/>
  <c r="H47" i="25"/>
  <c r="H46" i="25"/>
  <c r="H45" i="25"/>
  <c r="G50" i="25"/>
  <c r="G49" i="25"/>
  <c r="AG44" i="25"/>
  <c r="AB44" i="25"/>
  <c r="W44" i="25"/>
  <c r="M44" i="25"/>
  <c r="M45" i="25"/>
  <c r="M46" i="25"/>
  <c r="M47" i="25"/>
  <c r="E5" i="25"/>
  <c r="AG47" i="25"/>
  <c r="R48" i="25"/>
  <c r="W45" i="25"/>
  <c r="I45" i="25"/>
  <c r="N45" i="25"/>
  <c r="S45" i="25"/>
  <c r="X45" i="25"/>
  <c r="AC45" i="25"/>
  <c r="I46" i="25"/>
  <c r="N46" i="25"/>
  <c r="S46" i="25"/>
  <c r="X46" i="25"/>
  <c r="AC46" i="25"/>
  <c r="I47" i="25"/>
  <c r="N47" i="25"/>
  <c r="S47" i="25"/>
  <c r="X47" i="25"/>
  <c r="AC47" i="25"/>
  <c r="I48" i="25"/>
  <c r="N48" i="25"/>
  <c r="S48" i="25"/>
  <c r="X48" i="25"/>
  <c r="AC48" i="25"/>
  <c r="J49" i="25"/>
  <c r="O49" i="25"/>
  <c r="T49" i="25"/>
  <c r="Y49" i="25"/>
  <c r="AD49" i="25"/>
  <c r="J50" i="25"/>
  <c r="O50" i="25"/>
  <c r="T50" i="25"/>
  <c r="Y50" i="25"/>
  <c r="AD50" i="25"/>
  <c r="R46" i="25"/>
  <c r="W46" i="25"/>
  <c r="AG45" i="25"/>
  <c r="AG48" i="25"/>
  <c r="AB45" i="25"/>
  <c r="AB48" i="25"/>
  <c r="AB47" i="25"/>
  <c r="AB46" i="25"/>
  <c r="W47" i="25"/>
  <c r="R47" i="25"/>
  <c r="R45" i="25"/>
  <c r="M48" i="25"/>
  <c r="W48" i="25"/>
  <c r="AG46" i="25"/>
</calcChain>
</file>

<file path=xl/sharedStrings.xml><?xml version="1.0" encoding="utf-8"?>
<sst xmlns="http://schemas.openxmlformats.org/spreadsheetml/2006/main" count="544" uniqueCount="91">
  <si>
    <t>Shooter #</t>
  </si>
  <si>
    <t>Misses</t>
  </si>
  <si>
    <t>Bonus</t>
  </si>
  <si>
    <t>Stage 1</t>
  </si>
  <si>
    <t>Stage 2</t>
  </si>
  <si>
    <t>Stage 3</t>
  </si>
  <si>
    <t>Stage 4</t>
  </si>
  <si>
    <t>Stage 5</t>
  </si>
  <si>
    <t>Stages Clean</t>
  </si>
  <si>
    <t>Total Misses</t>
  </si>
  <si>
    <t>Raw Time</t>
  </si>
  <si>
    <t>Procedural</t>
  </si>
  <si>
    <t>Total Time</t>
  </si>
  <si>
    <t>DO NOT DELETE THIS LINE</t>
  </si>
  <si>
    <t>Fastest Time</t>
  </si>
  <si>
    <t>Slowest Time</t>
  </si>
  <si>
    <t>Average Time</t>
  </si>
  <si>
    <t>Standard Deviation</t>
  </si>
  <si>
    <t>Most Misses</t>
  </si>
  <si>
    <t>Average Misses</t>
  </si>
  <si>
    <t>Category</t>
  </si>
  <si>
    <t>Final T/Time</t>
  </si>
  <si>
    <t>Possee</t>
  </si>
  <si>
    <t>Overall Place</t>
  </si>
  <si>
    <t>Shooter Name</t>
  </si>
  <si>
    <t>SDQ Penalty</t>
  </si>
  <si>
    <t>Overall Match Scores</t>
  </si>
  <si>
    <t>THSS Match Scores</t>
  </si>
  <si>
    <t xml:space="preserve">Date of Match: </t>
  </si>
  <si>
    <t># Targets</t>
  </si>
  <si>
    <t>Adobe Walls</t>
  </si>
  <si>
    <t>Jersey Lil</t>
  </si>
  <si>
    <t>Social Club</t>
  </si>
  <si>
    <t>Hotel</t>
  </si>
  <si>
    <t>Doc Boedecker</t>
  </si>
  <si>
    <t>Mamie Fossett</t>
  </si>
  <si>
    <t>'92</t>
  </si>
  <si>
    <t>Doc Josiah Boone</t>
  </si>
  <si>
    <t>Sharpshooter</t>
  </si>
  <si>
    <t>Lady Sharpshooter</t>
  </si>
  <si>
    <t>Senior Duelist</t>
  </si>
  <si>
    <t>Elder Statesman</t>
  </si>
  <si>
    <t>Frenchy LeBouef</t>
  </si>
  <si>
    <t>Texas Drifter</t>
  </si>
  <si>
    <t>Becky Thatcher</t>
  </si>
  <si>
    <t>Rittmeister</t>
  </si>
  <si>
    <t>Quirt Evans</t>
  </si>
  <si>
    <t>Nimrod</t>
  </si>
  <si>
    <t>Houston</t>
  </si>
  <si>
    <t>Delia "Copperhead" Rose</t>
  </si>
  <si>
    <t>Cody Dixon Lever</t>
  </si>
  <si>
    <t>Cowgirl</t>
  </si>
  <si>
    <t>Wild Bunch</t>
  </si>
  <si>
    <t>Cowboy</t>
  </si>
  <si>
    <t>Badlands Brian</t>
  </si>
  <si>
    <t>Lock 'Em Up John</t>
  </si>
  <si>
    <t>College Station Kid</t>
  </si>
  <si>
    <t>Duke</t>
  </si>
  <si>
    <t>Doctor Buck</t>
  </si>
  <si>
    <t>Texas Billy</t>
  </si>
  <si>
    <t>Eagle Eye Jack</t>
  </si>
  <si>
    <t>Tularosa Mike</t>
  </si>
  <si>
    <t>Silver Senior</t>
  </si>
  <si>
    <t>Davy</t>
  </si>
  <si>
    <t>George Strait Shooter</t>
  </si>
  <si>
    <t>Dusty Mines</t>
  </si>
  <si>
    <t>Crusty Coot</t>
  </si>
  <si>
    <t>Charles Goodnight</t>
  </si>
  <si>
    <t>SDQ</t>
  </si>
  <si>
    <t>Revenoor</t>
  </si>
  <si>
    <t>Badlands Walt</t>
  </si>
  <si>
    <t>Fairbanks Sam</t>
  </si>
  <si>
    <t>Ethan Edwards</t>
  </si>
  <si>
    <t>Rowdy</t>
  </si>
  <si>
    <t>Diamond Kate</t>
  </si>
  <si>
    <t>Texas Cutie</t>
  </si>
  <si>
    <t>Charlie Ringo</t>
  </si>
  <si>
    <t>Duelist</t>
  </si>
  <si>
    <t>Frontier Cartridge</t>
  </si>
  <si>
    <t>Gunfighter</t>
  </si>
  <si>
    <t>Senior</t>
  </si>
  <si>
    <t>Cody Dixon Single</t>
  </si>
  <si>
    <t>Buckarette</t>
  </si>
  <si>
    <t>49'er</t>
  </si>
  <si>
    <t>Texas Ghost</t>
  </si>
  <si>
    <t>Spuds</t>
  </si>
  <si>
    <t>Mulehead</t>
  </si>
  <si>
    <t>Pepper Russell</t>
  </si>
  <si>
    <t>Classic Cowboy</t>
  </si>
  <si>
    <t>Frontier Cartridge Gunfighter</t>
  </si>
  <si>
    <t>EZEE Rendeze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</si>
</sst>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1" fontId="2" fillId="0" borderId="1" xfId="0" applyNumberFormat="1" applyFont="1" applyFill="1" applyBorder="1" applyAlignment="1" applyProtection="1">
      <alignment horizontal="center"/>
    </xf>
    <xf numFmtId="1" fontId="2" fillId="0" borderId="2" xfId="0" applyNumberFormat="1" applyFont="1" applyFill="1" applyBorder="1" applyAlignment="1" applyProtection="1">
      <alignment horizontal="center"/>
    </xf>
    <xf numFmtId="1" fontId="2" fillId="0" borderId="3" xfId="0" applyNumberFormat="1" applyFont="1" applyFill="1" applyBorder="1" applyAlignment="1" applyProtection="1">
      <alignment horizontal="center"/>
    </xf>
    <xf numFmtId="1" fontId="2" fillId="0" borderId="4" xfId="0" applyNumberFormat="1" applyFont="1" applyFill="1" applyBorder="1" applyAlignment="1" applyProtection="1">
      <alignment horizontal="center"/>
    </xf>
    <xf numFmtId="2" fontId="2" fillId="0" borderId="9" xfId="0" applyNumberFormat="1" applyFont="1" applyFill="1" applyBorder="1" applyAlignment="1" applyProtection="1">
      <alignment horizontal="center"/>
    </xf>
    <xf numFmtId="2" fontId="2" fillId="0" borderId="8" xfId="0" applyNumberFormat="1" applyFont="1" applyFill="1" applyBorder="1" applyAlignment="1" applyProtection="1">
      <alignment horizontal="center"/>
    </xf>
    <xf numFmtId="0" fontId="0" fillId="0" borderId="0" xfId="0" applyFill="1" applyBorder="1" applyProtection="1">
      <protection locked="0"/>
    </xf>
    <xf numFmtId="0" fontId="1" fillId="0" borderId="0" xfId="0" applyFont="1" applyFill="1" applyBorder="1" applyProtection="1"/>
    <xf numFmtId="0" fontId="1" fillId="0" borderId="0" xfId="0" applyFont="1" applyFill="1" applyBorder="1" applyProtection="1">
      <protection locked="0"/>
    </xf>
    <xf numFmtId="0" fontId="2" fillId="0" borderId="0" xfId="0" applyFont="1" applyFill="1" applyBorder="1" applyProtection="1"/>
    <xf numFmtId="0" fontId="0" fillId="0" borderId="0" xfId="0" applyFill="1" applyBorder="1" applyAlignment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1" fontId="0" fillId="0" borderId="0" xfId="0" applyNumberFormat="1" applyFill="1" applyBorder="1" applyProtection="1"/>
    <xf numFmtId="1" fontId="0" fillId="0" borderId="0" xfId="0" applyNumberForma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 textRotation="90"/>
    </xf>
    <xf numFmtId="0" fontId="1" fillId="2" borderId="1" xfId="0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textRotation="90"/>
    </xf>
    <xf numFmtId="1" fontId="1" fillId="2" borderId="1" xfId="0" applyNumberFormat="1" applyFont="1" applyFill="1" applyBorder="1" applyProtection="1"/>
    <xf numFmtId="1" fontId="2" fillId="2" borderId="1" xfId="0" applyNumberFormat="1" applyFont="1" applyFill="1" applyBorder="1" applyAlignment="1" applyProtection="1">
      <alignment horizontal="center"/>
    </xf>
    <xf numFmtId="0" fontId="0" fillId="0" borderId="1" xfId="0" applyFill="1" applyBorder="1" applyAlignment="1" applyProtection="1">
      <protection locked="0"/>
    </xf>
    <xf numFmtId="0" fontId="1" fillId="0" borderId="6" xfId="0" applyFon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center"/>
    </xf>
    <xf numFmtId="1" fontId="1" fillId="2" borderId="2" xfId="0" applyNumberFormat="1" applyFont="1" applyFill="1" applyBorder="1" applyAlignment="1" applyProtection="1">
      <alignment horizontal="center" textRotation="90"/>
    </xf>
    <xf numFmtId="1" fontId="2" fillId="2" borderId="2" xfId="0" applyNumberFormat="1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/>
    <xf numFmtId="0" fontId="0" fillId="0" borderId="1" xfId="0" applyFont="1" applyFill="1" applyBorder="1" applyAlignment="1" applyProtection="1">
      <alignment horizontal="right"/>
    </xf>
    <xf numFmtId="0" fontId="1" fillId="0" borderId="8" xfId="0" applyFont="1" applyFill="1" applyBorder="1" applyAlignment="1" applyProtection="1">
      <alignment horizontal="center"/>
    </xf>
    <xf numFmtId="2" fontId="2" fillId="0" borderId="2" xfId="0" applyNumberFormat="1" applyFont="1" applyFill="1" applyBorder="1" applyAlignment="1" applyProtection="1">
      <alignment horizontal="center"/>
    </xf>
    <xf numFmtId="2" fontId="1" fillId="2" borderId="8" xfId="0" applyNumberFormat="1" applyFont="1" applyFill="1" applyBorder="1" applyAlignment="1" applyProtection="1">
      <alignment horizontal="center" textRotation="90"/>
    </xf>
    <xf numFmtId="2" fontId="1" fillId="2" borderId="2" xfId="0" applyNumberFormat="1" applyFont="1" applyFill="1" applyBorder="1" applyAlignment="1" applyProtection="1">
      <alignment horizontal="center" textRotation="90"/>
    </xf>
    <xf numFmtId="2" fontId="2" fillId="2" borderId="8" xfId="0" applyNumberFormat="1" applyFont="1" applyFill="1" applyBorder="1" applyAlignment="1" applyProtection="1">
      <alignment horizontal="center"/>
    </xf>
    <xf numFmtId="2" fontId="2" fillId="2" borderId="2" xfId="0" applyNumberFormat="1" applyFont="1" applyFill="1" applyBorder="1" applyAlignment="1" applyProtection="1">
      <alignment horizontal="center"/>
    </xf>
    <xf numFmtId="2" fontId="2" fillId="0" borderId="4" xfId="0" applyNumberFormat="1" applyFont="1" applyFill="1" applyBorder="1" applyAlignment="1" applyProtection="1">
      <alignment horizontal="center"/>
    </xf>
    <xf numFmtId="2" fontId="1" fillId="0" borderId="7" xfId="0" applyNumberFormat="1" applyFont="1" applyFill="1" applyBorder="1" applyAlignment="1" applyProtection="1">
      <alignment horizontal="center"/>
    </xf>
    <xf numFmtId="1" fontId="1" fillId="0" borderId="2" xfId="0" applyNumberFormat="1" applyFont="1" applyFill="1" applyBorder="1" applyAlignment="1" applyProtection="1">
      <alignment horizontal="center"/>
    </xf>
    <xf numFmtId="2" fontId="1" fillId="0" borderId="8" xfId="0" applyNumberFormat="1" applyFont="1" applyFill="1" applyBorder="1" applyAlignment="1" applyProtection="1">
      <alignment horizontal="center" vertical="center" textRotation="90"/>
    </xf>
    <xf numFmtId="0" fontId="1" fillId="0" borderId="8" xfId="0" applyFont="1" applyFill="1" applyBorder="1" applyAlignment="1" applyProtection="1">
      <alignment horizontal="center" vertical="center" textRotation="90"/>
    </xf>
    <xf numFmtId="0" fontId="0" fillId="0" borderId="3" xfId="0" applyFill="1" applyBorder="1" applyAlignment="1" applyProtection="1"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right"/>
    </xf>
    <xf numFmtId="0" fontId="1" fillId="0" borderId="1" xfId="0" applyFont="1" applyFill="1" applyBorder="1" applyAlignment="1" applyProtection="1">
      <alignment horizontal="center" vertical="center" textRotation="90"/>
    </xf>
    <xf numFmtId="0" fontId="1" fillId="0" borderId="1" xfId="0" applyFont="1" applyFill="1" applyBorder="1" applyProtection="1">
      <protection locked="0"/>
    </xf>
    <xf numFmtId="1" fontId="2" fillId="3" borderId="1" xfId="0" applyNumberFormat="1" applyFont="1" applyFill="1" applyBorder="1" applyProtection="1"/>
    <xf numFmtId="1" fontId="2" fillId="3" borderId="1" xfId="0" applyNumberFormat="1" applyFont="1" applyFill="1" applyBorder="1" applyAlignment="1" applyProtection="1">
      <alignment horizont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" xfId="0" applyNumberFormat="1" applyFont="1" applyFill="1" applyBorder="1" applyProtection="1"/>
    <xf numFmtId="0" fontId="2" fillId="0" borderId="1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1" fontId="2" fillId="0" borderId="3" xfId="0" applyNumberFormat="1" applyFont="1" applyFill="1" applyBorder="1" applyProtection="1"/>
    <xf numFmtId="2" fontId="2" fillId="4" borderId="2" xfId="0" applyNumberFormat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/>
    </xf>
    <xf numFmtId="1" fontId="2" fillId="2" borderId="1" xfId="0" applyNumberFormat="1" applyFont="1" applyFill="1" applyBorder="1" applyProtection="1"/>
    <xf numFmtId="2" fontId="2" fillId="3" borderId="2" xfId="0" applyNumberFormat="1" applyFont="1" applyFill="1" applyBorder="1" applyAlignment="1" applyProtection="1">
      <alignment horizontal="center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0" fillId="0" borderId="8" xfId="0" applyNumberFormat="1" applyFont="1" applyFill="1" applyBorder="1" applyAlignment="1" applyProtection="1">
      <alignment horizontal="center"/>
      <protection locked="0"/>
    </xf>
    <xf numFmtId="1" fontId="2" fillId="0" borderId="8" xfId="0" applyNumberFormat="1" applyFont="1" applyFill="1" applyBorder="1" applyAlignment="1" applyProtection="1">
      <alignment horizontal="center" wrapText="1"/>
      <protection locked="0"/>
    </xf>
    <xf numFmtId="1" fontId="1" fillId="2" borderId="8" xfId="0" applyNumberFormat="1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right"/>
    </xf>
    <xf numFmtId="0" fontId="1" fillId="0" borderId="6" xfId="0" applyFont="1" applyFill="1" applyBorder="1" applyAlignment="1" applyProtection="1">
      <alignment horizontal="center"/>
    </xf>
    <xf numFmtId="2" fontId="1" fillId="0" borderId="2" xfId="0" applyNumberFormat="1" applyFont="1" applyFill="1" applyBorder="1" applyAlignment="1" applyProtection="1">
      <alignment horizontal="center" vertical="center" textRotation="90"/>
    </xf>
    <xf numFmtId="0" fontId="1" fillId="0" borderId="2" xfId="0" applyFont="1" applyFill="1" applyBorder="1" applyAlignment="1" applyProtection="1">
      <alignment horizontal="center"/>
    </xf>
    <xf numFmtId="1" fontId="1" fillId="0" borderId="2" xfId="0" applyNumberFormat="1" applyFont="1" applyFill="1" applyBorder="1" applyAlignment="1" applyProtection="1">
      <alignment horizontal="center" vertical="center" textRotation="90"/>
    </xf>
    <xf numFmtId="2" fontId="1" fillId="0" borderId="5" xfId="0" applyNumberFormat="1" applyFont="1" applyFill="1" applyBorder="1" applyAlignment="1" applyProtection="1">
      <alignment horizontal="center"/>
    </xf>
    <xf numFmtId="2" fontId="1" fillId="0" borderId="6" xfId="0" applyNumberFormat="1" applyFont="1" applyFill="1" applyBorder="1" applyAlignment="1" applyProtection="1">
      <alignment horizontal="center"/>
    </xf>
    <xf numFmtId="2" fontId="1" fillId="0" borderId="8" xfId="0" applyNumberFormat="1" applyFont="1" applyFill="1" applyBorder="1" applyAlignment="1" applyProtection="1">
      <alignment horizontal="center"/>
    </xf>
    <xf numFmtId="2" fontId="1" fillId="0" borderId="1" xfId="0" applyNumberFormat="1" applyFont="1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center"/>
    </xf>
    <xf numFmtId="0" fontId="1" fillId="0" borderId="7" xfId="0" applyFont="1" applyFill="1" applyBorder="1" applyAlignment="1" applyProtection="1">
      <alignment horizontal="center"/>
    </xf>
    <xf numFmtId="14" fontId="0" fillId="0" borderId="1" xfId="0" applyNumberFormat="1" applyFont="1" applyFill="1" applyBorder="1" applyAlignment="1" applyProtection="1">
      <alignment horizontal="center"/>
    </xf>
    <xf numFmtId="0" fontId="1" fillId="0" borderId="1" xfId="0" quotePrefix="1" applyFont="1" applyFill="1" applyBorder="1" applyProtection="1"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1" fontId="2" fillId="5" borderId="1" xfId="0" applyNumberFormat="1" applyFont="1" applyFill="1" applyBorder="1" applyAlignment="1" applyProtection="1">
      <alignment horizontal="center"/>
    </xf>
    <xf numFmtId="0" fontId="1" fillId="5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"/>
  <sheetViews>
    <sheetView zoomScale="120" zoomScaleNormal="120" zoomScalePageLayoutView="120" workbookViewId="0">
      <pane xSplit="8" ySplit="3" topLeftCell="I4" activePane="bottomRight" state="frozenSplit"/>
      <selection pane="topRight" activeCell="C1" sqref="C1"/>
      <selection pane="bottomLeft" activeCell="A11" sqref="A11"/>
      <selection pane="bottomRight" activeCell="P30" sqref="P30"/>
    </sheetView>
  </sheetViews>
  <sheetFormatPr baseColWidth="10" defaultColWidth="7.83203125" defaultRowHeight="13" x14ac:dyDescent="0.15"/>
  <cols>
    <col min="1" max="1" width="4.6640625" style="12" customWidth="1"/>
    <col min="2" max="2" width="30.33203125" style="11" bestFit="1" customWidth="1"/>
    <col min="3" max="3" width="29.33203125" style="11" customWidth="1"/>
    <col min="4" max="4" width="4.6640625" style="12" customWidth="1"/>
    <col min="5" max="5" width="8.83203125" style="13" customWidth="1"/>
    <col min="6" max="7" width="6" style="14" customWidth="1"/>
    <col min="8" max="8" width="7.5" style="14" customWidth="1"/>
    <col min="9" max="9" width="6.83203125" style="15" customWidth="1"/>
    <col min="10" max="10" width="3.6640625" style="16" customWidth="1"/>
    <col min="11" max="11" width="3.83203125" style="16" bestFit="1" customWidth="1"/>
    <col min="12" max="12" width="3.83203125" style="16" customWidth="1"/>
    <col min="13" max="13" width="8.5" style="17" bestFit="1" customWidth="1"/>
    <col min="14" max="14" width="6.6640625" style="15" customWidth="1"/>
    <col min="15" max="15" width="3.6640625" style="16" customWidth="1"/>
    <col min="16" max="16" width="7.5" style="16" customWidth="1"/>
    <col min="17" max="17" width="3.83203125" style="16" customWidth="1"/>
    <col min="18" max="18" width="8.5" style="17" bestFit="1" customWidth="1"/>
    <col min="19" max="19" width="6.6640625" style="15" customWidth="1"/>
    <col min="20" max="20" width="3.6640625" style="16" customWidth="1"/>
    <col min="21" max="21" width="3.83203125" style="16" bestFit="1" customWidth="1"/>
    <col min="22" max="22" width="3.83203125" style="16" customWidth="1"/>
    <col min="23" max="23" width="8.5" style="17" bestFit="1" customWidth="1"/>
    <col min="24" max="24" width="6.6640625" style="15" customWidth="1"/>
    <col min="25" max="25" width="3.6640625" style="16" customWidth="1"/>
    <col min="26" max="26" width="3.83203125" style="16" bestFit="1" customWidth="1"/>
    <col min="27" max="27" width="3.83203125" style="16" customWidth="1"/>
    <col min="28" max="28" width="8.5" style="17" bestFit="1" customWidth="1"/>
    <col min="29" max="29" width="6.6640625" style="15" customWidth="1"/>
    <col min="30" max="30" width="3.6640625" style="16" customWidth="1"/>
    <col min="31" max="31" width="3.83203125" style="16" bestFit="1" customWidth="1"/>
    <col min="32" max="32" width="3.83203125" style="16" customWidth="1"/>
    <col min="33" max="33" width="8.5" style="17" bestFit="1" customWidth="1"/>
    <col min="34" max="16384" width="7.83203125" style="7"/>
  </cols>
  <sheetData>
    <row r="1" spans="1:33" x14ac:dyDescent="0.15">
      <c r="A1" s="75" t="s">
        <v>27</v>
      </c>
      <c r="B1" s="76"/>
      <c r="C1" s="76"/>
      <c r="D1" s="26"/>
      <c r="E1" s="76" t="s">
        <v>26</v>
      </c>
      <c r="F1" s="76"/>
      <c r="G1" s="76"/>
      <c r="H1" s="77"/>
      <c r="I1" s="71" t="s">
        <v>3</v>
      </c>
      <c r="J1" s="72"/>
      <c r="K1" s="72"/>
      <c r="L1" s="72"/>
      <c r="M1" s="39" t="s">
        <v>29</v>
      </c>
      <c r="N1" s="71" t="s">
        <v>4</v>
      </c>
      <c r="O1" s="72"/>
      <c r="P1" s="72"/>
      <c r="Q1" s="72"/>
      <c r="R1" s="39" t="s">
        <v>29</v>
      </c>
      <c r="S1" s="71" t="s">
        <v>5</v>
      </c>
      <c r="T1" s="72"/>
      <c r="U1" s="72"/>
      <c r="V1" s="72"/>
      <c r="W1" s="39" t="s">
        <v>29</v>
      </c>
      <c r="X1" s="71" t="s">
        <v>6</v>
      </c>
      <c r="Y1" s="72"/>
      <c r="Z1" s="72"/>
      <c r="AA1" s="72"/>
      <c r="AB1" s="39" t="s">
        <v>29</v>
      </c>
      <c r="AC1" s="71" t="s">
        <v>7</v>
      </c>
      <c r="AD1" s="72"/>
      <c r="AE1" s="72"/>
      <c r="AF1" s="72"/>
      <c r="AG1" s="39" t="s">
        <v>29</v>
      </c>
    </row>
    <row r="2" spans="1:33" x14ac:dyDescent="0.15">
      <c r="A2" s="32"/>
      <c r="B2" s="46" t="s">
        <v>28</v>
      </c>
      <c r="C2" s="78">
        <v>42967</v>
      </c>
      <c r="D2" s="18"/>
      <c r="E2" s="18"/>
      <c r="F2" s="18"/>
      <c r="G2" s="18"/>
      <c r="H2" s="69"/>
      <c r="I2" s="73" t="s">
        <v>30</v>
      </c>
      <c r="J2" s="74"/>
      <c r="K2" s="74"/>
      <c r="L2" s="74"/>
      <c r="M2" s="40">
        <v>24</v>
      </c>
      <c r="N2" s="73" t="s">
        <v>31</v>
      </c>
      <c r="O2" s="74"/>
      <c r="P2" s="74"/>
      <c r="Q2" s="74"/>
      <c r="R2" s="40">
        <v>22</v>
      </c>
      <c r="S2" s="73" t="s">
        <v>32</v>
      </c>
      <c r="T2" s="74"/>
      <c r="U2" s="74"/>
      <c r="V2" s="74"/>
      <c r="W2" s="40">
        <v>22</v>
      </c>
      <c r="X2" s="73" t="s">
        <v>33</v>
      </c>
      <c r="Y2" s="74"/>
      <c r="Z2" s="74"/>
      <c r="AA2" s="74"/>
      <c r="AB2" s="40">
        <v>22</v>
      </c>
      <c r="AC2" s="73"/>
      <c r="AD2" s="74"/>
      <c r="AE2" s="74"/>
      <c r="AF2" s="74"/>
      <c r="AG2" s="40">
        <v>22</v>
      </c>
    </row>
    <row r="3" spans="1:33" s="8" customFormat="1" ht="70" x14ac:dyDescent="0.15">
      <c r="A3" s="42" t="s">
        <v>0</v>
      </c>
      <c r="B3" s="19" t="s">
        <v>24</v>
      </c>
      <c r="C3" s="19" t="s">
        <v>20</v>
      </c>
      <c r="D3" s="47" t="s">
        <v>22</v>
      </c>
      <c r="E3" s="20" t="s">
        <v>23</v>
      </c>
      <c r="F3" s="20" t="s">
        <v>8</v>
      </c>
      <c r="G3" s="20" t="s">
        <v>9</v>
      </c>
      <c r="H3" s="70" t="s">
        <v>21</v>
      </c>
      <c r="I3" s="41" t="s">
        <v>10</v>
      </c>
      <c r="J3" s="20" t="s">
        <v>1</v>
      </c>
      <c r="K3" s="20" t="s">
        <v>11</v>
      </c>
      <c r="L3" s="20" t="s">
        <v>2</v>
      </c>
      <c r="M3" s="68" t="s">
        <v>12</v>
      </c>
      <c r="N3" s="41" t="s">
        <v>10</v>
      </c>
      <c r="O3" s="20" t="s">
        <v>1</v>
      </c>
      <c r="P3" s="20" t="s">
        <v>11</v>
      </c>
      <c r="Q3" s="20" t="s">
        <v>2</v>
      </c>
      <c r="R3" s="68" t="s">
        <v>12</v>
      </c>
      <c r="S3" s="41" t="s">
        <v>10</v>
      </c>
      <c r="T3" s="20" t="s">
        <v>1</v>
      </c>
      <c r="U3" s="20" t="s">
        <v>11</v>
      </c>
      <c r="V3" s="20" t="s">
        <v>2</v>
      </c>
      <c r="W3" s="68" t="s">
        <v>12</v>
      </c>
      <c r="X3" s="41" t="s">
        <v>10</v>
      </c>
      <c r="Y3" s="20" t="s">
        <v>1</v>
      </c>
      <c r="Z3" s="20" t="s">
        <v>11</v>
      </c>
      <c r="AA3" s="20" t="s">
        <v>2</v>
      </c>
      <c r="AB3" s="68" t="s">
        <v>12</v>
      </c>
      <c r="AC3" s="41" t="s">
        <v>10</v>
      </c>
      <c r="AD3" s="20" t="s">
        <v>1</v>
      </c>
      <c r="AE3" s="20" t="s">
        <v>11</v>
      </c>
      <c r="AF3" s="20" t="s">
        <v>2</v>
      </c>
      <c r="AG3" s="68" t="s">
        <v>12</v>
      </c>
    </row>
    <row r="4" spans="1:33" s="8" customFormat="1" x14ac:dyDescent="0.15">
      <c r="A4" s="27"/>
      <c r="B4" s="21" t="s">
        <v>13</v>
      </c>
      <c r="C4" s="21"/>
      <c r="D4" s="21"/>
      <c r="E4" s="22"/>
      <c r="F4" s="22"/>
      <c r="G4" s="22"/>
      <c r="H4" s="28"/>
      <c r="I4" s="34"/>
      <c r="J4" s="22"/>
      <c r="K4" s="22"/>
      <c r="L4" s="22"/>
      <c r="M4" s="35"/>
      <c r="N4" s="34"/>
      <c r="O4" s="22"/>
      <c r="P4" s="22"/>
      <c r="Q4" s="22"/>
      <c r="R4" s="22"/>
      <c r="S4" s="34"/>
      <c r="T4" s="22"/>
      <c r="U4" s="22"/>
      <c r="V4" s="22"/>
      <c r="W4" s="35"/>
      <c r="X4" s="34"/>
      <c r="Y4" s="22"/>
      <c r="Z4" s="22"/>
      <c r="AA4" s="22"/>
      <c r="AB4" s="35"/>
      <c r="AC4" s="34"/>
      <c r="AD4" s="22"/>
      <c r="AE4" s="22"/>
      <c r="AF4" s="22"/>
      <c r="AG4" s="35"/>
    </row>
    <row r="5" spans="1:33" s="9" customFormat="1" x14ac:dyDescent="0.15">
      <c r="A5" s="62">
        <v>1</v>
      </c>
      <c r="B5" s="48" t="s">
        <v>34</v>
      </c>
      <c r="C5" s="48" t="s">
        <v>38</v>
      </c>
      <c r="D5" s="44"/>
      <c r="E5" s="49">
        <f>RANK(H5,H$4:H$43,1)</f>
        <v>29</v>
      </c>
      <c r="F5" s="50">
        <f>IF(J5=0,1,0)+IF(O5=0,1,0)+IF(T5=0,1,0)+IF(Y5=0,1,0)+IF(AD5=0,1,0)</f>
        <v>2</v>
      </c>
      <c r="G5" s="50">
        <f>J5+O5+T5+Y5+AD5</f>
        <v>8</v>
      </c>
      <c r="H5" s="59">
        <f>M5+R5+W5+AB5+AG5</f>
        <v>341.25</v>
      </c>
      <c r="I5" s="60">
        <v>70.23</v>
      </c>
      <c r="J5" s="44">
        <v>4</v>
      </c>
      <c r="K5" s="51">
        <v>0</v>
      </c>
      <c r="L5" s="51">
        <v>0</v>
      </c>
      <c r="M5" s="56">
        <f>IF((OR(I5="",I5="DNF",I5="DNC")),"",IF(I5="SDQ",$M$44,(I5+(5*J5)+(K5*10)-(L5*5))))</f>
        <v>90.23</v>
      </c>
      <c r="N5" s="61">
        <v>52.09</v>
      </c>
      <c r="O5" s="44">
        <v>0</v>
      </c>
      <c r="P5" s="51">
        <v>0</v>
      </c>
      <c r="Q5" s="51">
        <v>0</v>
      </c>
      <c r="R5" s="56">
        <f>IF((OR(N5="",N5="DNF",N5="DNC")),"",IF(N5="SDQ",$R$44,(N5+(5*O5)+(P5*10)-(Q5*5))))</f>
        <v>52.09</v>
      </c>
      <c r="S5" s="61">
        <v>56.58</v>
      </c>
      <c r="T5" s="44">
        <v>2</v>
      </c>
      <c r="U5" s="51">
        <v>0</v>
      </c>
      <c r="V5" s="51">
        <v>0</v>
      </c>
      <c r="W5" s="56">
        <f>IF((OR(S5="",S5="DNF",S5="DNC")),"",IF(S5="SDQ",W$44,(S5+(5*T5)+(U5*10)-(V5*5))))</f>
        <v>66.58</v>
      </c>
      <c r="X5" s="61">
        <v>64.88</v>
      </c>
      <c r="Y5" s="44">
        <v>0</v>
      </c>
      <c r="Z5" s="51">
        <v>0</v>
      </c>
      <c r="AA5" s="51">
        <v>0</v>
      </c>
      <c r="AB5" s="56">
        <f>IF((OR(X5="",X5="DNF",X5="DNC")),"",IF(X5="SDQ",AB$44,(X5+(5*Y5)+(Z5*10)-(AA5*5))))</f>
        <v>64.88</v>
      </c>
      <c r="AC5" s="60">
        <v>57.47</v>
      </c>
      <c r="AD5" s="44">
        <v>2</v>
      </c>
      <c r="AE5" s="51">
        <v>0</v>
      </c>
      <c r="AF5" s="51">
        <v>0</v>
      </c>
      <c r="AG5" s="56">
        <f>IF((OR(AC5="",AC5="DNF",AC5="DNC")),"",IF(AC5="SDQ",AG$44,(AC5+(5*AD5)+(AE5*10)-(AF5*5))))</f>
        <v>67.47</v>
      </c>
    </row>
    <row r="6" spans="1:33" s="9" customFormat="1" x14ac:dyDescent="0.15">
      <c r="A6" s="62">
        <v>2</v>
      </c>
      <c r="B6" s="48" t="s">
        <v>35</v>
      </c>
      <c r="C6" s="48" t="s">
        <v>39</v>
      </c>
      <c r="D6" s="44"/>
      <c r="E6" s="49">
        <f>RANK(H6,H$4:H$43,1)</f>
        <v>37</v>
      </c>
      <c r="F6" s="50">
        <f t="shared" ref="F6:F42" si="0">IF(J6=0,1,0)+IF(O6=0,1,0)+IF(T6=0,1,0)+IF(Y6=0,1,0)+IF(AD6=0,1,0)</f>
        <v>0</v>
      </c>
      <c r="G6" s="50">
        <f t="shared" ref="G6:G42" si="1">J6+O6+T6+Y6+AD6</f>
        <v>22</v>
      </c>
      <c r="H6" s="59">
        <f t="shared" ref="H6:H42" si="2">M6+R6+W6+AB6+AG6</f>
        <v>502.11</v>
      </c>
      <c r="I6" s="60">
        <v>86.22</v>
      </c>
      <c r="J6" s="44">
        <v>3</v>
      </c>
      <c r="K6" s="51">
        <v>0</v>
      </c>
      <c r="L6" s="51">
        <v>0</v>
      </c>
      <c r="M6" s="56">
        <f>IF((OR(I6="",I6="DNF",I6="DNC")),"",IF(I6="SDQ",$M$44,(I6+(5*J6)+(K6*10)-(L6*5))))</f>
        <v>101.22</v>
      </c>
      <c r="N6" s="60">
        <v>75.13</v>
      </c>
      <c r="O6" s="44">
        <v>3</v>
      </c>
      <c r="P6" s="51">
        <v>0</v>
      </c>
      <c r="Q6" s="51">
        <v>0</v>
      </c>
      <c r="R6" s="56">
        <f>IF((OR(N6="",N6="DNF",N6="DNC")),"",IF(N6="SDQ",$R$44,(N6+(5*O6)+(P6*10)-(Q6*5))))</f>
        <v>90.13</v>
      </c>
      <c r="S6" s="60">
        <v>78.45</v>
      </c>
      <c r="T6" s="44">
        <v>3</v>
      </c>
      <c r="U6" s="51">
        <v>0</v>
      </c>
      <c r="V6" s="51">
        <v>0</v>
      </c>
      <c r="W6" s="56">
        <f>IF((OR(S6="",S6="DNF",S6="DNC")),"",IF(S6="SDQ",W$44,(S6+(5*T6)+(U6*10)-(V6*5))))</f>
        <v>93.45</v>
      </c>
      <c r="X6" s="60">
        <v>84.29</v>
      </c>
      <c r="Y6" s="44">
        <v>8</v>
      </c>
      <c r="Z6" s="51">
        <v>0</v>
      </c>
      <c r="AA6" s="51">
        <v>0</v>
      </c>
      <c r="AB6" s="56">
        <f>IF((OR(X6="",X6="DNF",X6="DNC")),"",IF(X6="SDQ",AB$44,(X6+(5*Y6)+(Z6*10)-(AA6*5))))</f>
        <v>124.29</v>
      </c>
      <c r="AC6" s="60">
        <v>68.02</v>
      </c>
      <c r="AD6" s="44">
        <v>5</v>
      </c>
      <c r="AE6" s="51">
        <v>0</v>
      </c>
      <c r="AF6" s="51">
        <v>0</v>
      </c>
      <c r="AG6" s="56">
        <f>IF((OR(AC6="",AC6="DNF",AC6="DNC")),"",IF(AC6="SDQ",AG$44,(AC6+(5*AD6)+(AE6*10)-(AF6*5))))</f>
        <v>93.02</v>
      </c>
    </row>
    <row r="7" spans="1:33" s="9" customFormat="1" x14ac:dyDescent="0.15">
      <c r="A7" s="62">
        <v>3</v>
      </c>
      <c r="B7" s="79" t="s">
        <v>36</v>
      </c>
      <c r="C7" s="48" t="s">
        <v>38</v>
      </c>
      <c r="D7" s="44"/>
      <c r="E7" s="49">
        <f>RANK(H7,H$4:H$43,1)</f>
        <v>33</v>
      </c>
      <c r="F7" s="50">
        <f t="shared" si="0"/>
        <v>1</v>
      </c>
      <c r="G7" s="50">
        <f t="shared" si="1"/>
        <v>16</v>
      </c>
      <c r="H7" s="59">
        <f t="shared" si="2"/>
        <v>435.99</v>
      </c>
      <c r="I7" s="60">
        <v>86.43</v>
      </c>
      <c r="J7" s="44">
        <v>4</v>
      </c>
      <c r="K7" s="51">
        <v>0</v>
      </c>
      <c r="L7" s="51">
        <v>0</v>
      </c>
      <c r="M7" s="56">
        <f>IF((OR(I7="",I7="DNF",I7="DNC")),"",IF(I7="SDQ",$M$44,(I7+(5*J7)+(K7*10)-(L7*5))))</f>
        <v>106.43</v>
      </c>
      <c r="N7" s="60">
        <v>59.5</v>
      </c>
      <c r="O7" s="44">
        <v>2</v>
      </c>
      <c r="P7" s="51">
        <v>0</v>
      </c>
      <c r="Q7" s="51">
        <v>0</v>
      </c>
      <c r="R7" s="56">
        <f>IF((OR(N7="",N7="DNF",N7="DNC")),"",IF(N7="SDQ",$R$44,(N7+(5*O7)+(P7*10)-(Q7*5))))</f>
        <v>69.5</v>
      </c>
      <c r="S7" s="60">
        <v>68.06</v>
      </c>
      <c r="T7" s="44">
        <v>6</v>
      </c>
      <c r="U7" s="51">
        <v>0</v>
      </c>
      <c r="V7" s="51">
        <v>0</v>
      </c>
      <c r="W7" s="56">
        <f>IF((OR(S7="",S7="DNF",S7="DNC")),"",IF(S7="SDQ",W$44,(S7+(5*T7)+(U7*10)-(V7*5))))</f>
        <v>98.06</v>
      </c>
      <c r="X7" s="60">
        <v>74.88</v>
      </c>
      <c r="Y7" s="44">
        <v>4</v>
      </c>
      <c r="Z7" s="51">
        <v>0</v>
      </c>
      <c r="AA7" s="51">
        <v>0</v>
      </c>
      <c r="AB7" s="56">
        <f>IF((OR(X7="",X7="DNF",X7="DNC")),"",IF(X7="SDQ",AB$44,(X7+(5*Y7)+(Z7*10)-(AA7*5))))</f>
        <v>94.88</v>
      </c>
      <c r="AC7" s="60">
        <v>67.12</v>
      </c>
      <c r="AD7" s="44">
        <v>0</v>
      </c>
      <c r="AE7" s="51">
        <v>0</v>
      </c>
      <c r="AF7" s="51">
        <v>0</v>
      </c>
      <c r="AG7" s="56">
        <f>IF((OR(AC7="",AC7="DNF",AC7="DNC")),"",IF(AC7="SDQ",AG$44,(AC7+(5*AD7)+(AE7*10)-(AF7*5))))</f>
        <v>67.12</v>
      </c>
    </row>
    <row r="8" spans="1:33" s="9" customFormat="1" x14ac:dyDescent="0.15">
      <c r="A8" s="62">
        <v>4</v>
      </c>
      <c r="B8" s="48" t="s">
        <v>37</v>
      </c>
      <c r="C8" s="48" t="s">
        <v>40</v>
      </c>
      <c r="D8" s="44"/>
      <c r="E8" s="49">
        <f>RANK(H8,H$4:H$43,1)</f>
        <v>23</v>
      </c>
      <c r="F8" s="50">
        <f t="shared" si="0"/>
        <v>4</v>
      </c>
      <c r="G8" s="50">
        <f t="shared" si="1"/>
        <v>1</v>
      </c>
      <c r="H8" s="59">
        <f t="shared" si="2"/>
        <v>303.26000000000005</v>
      </c>
      <c r="I8" s="60">
        <v>74.69</v>
      </c>
      <c r="J8" s="80">
        <v>0</v>
      </c>
      <c r="K8" s="51">
        <v>0</v>
      </c>
      <c r="L8" s="51">
        <v>0</v>
      </c>
      <c r="M8" s="56">
        <f>IF((OR(I8="",I8="DNF",I8="DNC")),"",IF(I8="SDQ",$M$44,(I8+(5*J8)+(K8*10)-(L8*5))))</f>
        <v>74.69</v>
      </c>
      <c r="N8" s="60">
        <v>50.99</v>
      </c>
      <c r="O8" s="44">
        <v>0</v>
      </c>
      <c r="P8" s="51">
        <v>0</v>
      </c>
      <c r="Q8" s="51">
        <v>0</v>
      </c>
      <c r="R8" s="56">
        <f>IF((OR(N8="",N8="DNF",N8="DNC")),"",IF(N8="SDQ",$R$44,(N8+(5*O8)+(P8*10)-(Q8*5))))</f>
        <v>50.99</v>
      </c>
      <c r="S8" s="60">
        <v>54.05</v>
      </c>
      <c r="T8" s="44">
        <v>0</v>
      </c>
      <c r="U8" s="51">
        <v>0</v>
      </c>
      <c r="V8" s="51">
        <v>0</v>
      </c>
      <c r="W8" s="56">
        <f>IF((OR(S8="",S8="DNF",S8="DNC")),"",IF(S8="SDQ",W$44,(S8+(5*T8)+(U8*10)-(V8*5))))</f>
        <v>54.05</v>
      </c>
      <c r="X8" s="60">
        <v>59.02</v>
      </c>
      <c r="Y8" s="44">
        <v>1</v>
      </c>
      <c r="Z8" s="51">
        <v>0</v>
      </c>
      <c r="AA8" s="51">
        <v>0</v>
      </c>
      <c r="AB8" s="56">
        <f>IF((OR(X8="",X8="DNF",X8="DNC")),"",IF(X8="SDQ",AB$44,(X8+(5*Y8)+(Z8*10)-(AA8*5))))</f>
        <v>64.02000000000001</v>
      </c>
      <c r="AC8" s="60">
        <v>59.51</v>
      </c>
      <c r="AD8" s="44">
        <v>0</v>
      </c>
      <c r="AE8" s="51">
        <v>0</v>
      </c>
      <c r="AF8" s="51">
        <v>0</v>
      </c>
      <c r="AG8" s="56">
        <f>IF((OR(AC8="",AC8="DNF",AC8="DNC")),"",IF(AC8="SDQ",AG$44,(AC8+(5*AD8)+(AE8*10)-(AF8*5))))</f>
        <v>59.51</v>
      </c>
    </row>
    <row r="9" spans="1:33" s="9" customFormat="1" x14ac:dyDescent="0.15">
      <c r="A9" s="62">
        <v>5</v>
      </c>
      <c r="B9" s="48" t="s">
        <v>90</v>
      </c>
      <c r="C9" s="48" t="s">
        <v>41</v>
      </c>
      <c r="D9" s="44"/>
      <c r="E9" s="49">
        <f>RANK(H9,H$4:H$43,1)</f>
        <v>34</v>
      </c>
      <c r="F9" s="50">
        <f t="shared" si="0"/>
        <v>0</v>
      </c>
      <c r="G9" s="50">
        <f t="shared" si="1"/>
        <v>19</v>
      </c>
      <c r="H9" s="59">
        <f t="shared" si="2"/>
        <v>457.98</v>
      </c>
      <c r="I9" s="60">
        <v>84.4</v>
      </c>
      <c r="J9" s="44">
        <v>4</v>
      </c>
      <c r="K9" s="51">
        <v>0</v>
      </c>
      <c r="L9" s="51">
        <v>0</v>
      </c>
      <c r="M9" s="56">
        <f>IF((OR(I9="",I9="DNF",I9="DNC")),"",IF(I9="SDQ",$M$44,(I9+(5*J9)+(K9*10)-(L9*5))))</f>
        <v>104.4</v>
      </c>
      <c r="N9" s="60">
        <v>60.41</v>
      </c>
      <c r="O9" s="44">
        <v>5</v>
      </c>
      <c r="P9" s="51">
        <v>0</v>
      </c>
      <c r="Q9" s="51">
        <v>0</v>
      </c>
      <c r="R9" s="56">
        <f>IF((OR(N9="",N9="DNF",N9="DNC")),"",IF(N9="SDQ",$R$44,(N9+(5*O9)+(P9*10)-(Q9*5))))</f>
        <v>85.41</v>
      </c>
      <c r="S9" s="60">
        <v>68.94</v>
      </c>
      <c r="T9" s="44">
        <v>4</v>
      </c>
      <c r="U9" s="51">
        <v>1</v>
      </c>
      <c r="V9" s="51">
        <v>0</v>
      </c>
      <c r="W9" s="56">
        <f>IF((OR(S9="",S9="DNF",S9="DNC")),"",IF(S9="SDQ",W$44,(S9+(5*T9)+(U9*10)-(V9*5))))</f>
        <v>98.94</v>
      </c>
      <c r="X9" s="60">
        <v>65.38</v>
      </c>
      <c r="Y9" s="44">
        <v>4</v>
      </c>
      <c r="Z9" s="51">
        <v>0</v>
      </c>
      <c r="AA9" s="51">
        <v>0</v>
      </c>
      <c r="AB9" s="56">
        <f>IF((OR(X9="",X9="DNF",X9="DNC")),"",IF(X9="SDQ",AB$44,(X9+(5*Y9)+(Z9*10)-(AA9*5))))</f>
        <v>85.38</v>
      </c>
      <c r="AC9" s="60">
        <v>73.849999999999994</v>
      </c>
      <c r="AD9" s="44">
        <v>2</v>
      </c>
      <c r="AE9" s="51">
        <v>0</v>
      </c>
      <c r="AF9" s="51">
        <v>0</v>
      </c>
      <c r="AG9" s="56">
        <f>IF((OR(AC9="",AC9="DNF",AC9="DNC")),"",IF(AC9="SDQ",AG$44,(AC9+(5*AD9)+(AE9*10)-(AF9*5))))</f>
        <v>83.85</v>
      </c>
    </row>
    <row r="10" spans="1:33" s="9" customFormat="1" x14ac:dyDescent="0.15">
      <c r="A10" s="62">
        <v>6</v>
      </c>
      <c r="B10" s="48" t="s">
        <v>42</v>
      </c>
      <c r="C10" s="48" t="s">
        <v>50</v>
      </c>
      <c r="D10" s="44"/>
      <c r="E10" s="49">
        <f>RANK(H10,H$4:H$43,1)</f>
        <v>17</v>
      </c>
      <c r="F10" s="50">
        <f t="shared" si="0"/>
        <v>2</v>
      </c>
      <c r="G10" s="50">
        <f t="shared" si="1"/>
        <v>6</v>
      </c>
      <c r="H10" s="59">
        <f t="shared" si="2"/>
        <v>252.63</v>
      </c>
      <c r="I10" s="60">
        <v>65.28</v>
      </c>
      <c r="J10" s="44">
        <v>4</v>
      </c>
      <c r="K10" s="51">
        <v>0</v>
      </c>
      <c r="L10" s="51">
        <v>0</v>
      </c>
      <c r="M10" s="56">
        <f>IF((OR(I10="",I10="DNF",I10="DNC")),"",IF(I10="SDQ",$M$44,(I10+(5*J10)+(K10*10)-(L10*5))))</f>
        <v>85.28</v>
      </c>
      <c r="N10" s="60">
        <v>38.64</v>
      </c>
      <c r="O10" s="44">
        <v>0</v>
      </c>
      <c r="P10" s="51">
        <v>0</v>
      </c>
      <c r="Q10" s="51">
        <v>0</v>
      </c>
      <c r="R10" s="56">
        <f>IF((OR(N10="",N10="DNF",N10="DNC")),"",IF(N10="SDQ",$R$44,(N10+(5*O10)+(P10*10)-(Q10*5))))</f>
        <v>38.64</v>
      </c>
      <c r="S10" s="60">
        <v>36.369999999999997</v>
      </c>
      <c r="T10" s="44">
        <v>0</v>
      </c>
      <c r="U10" s="51">
        <v>0</v>
      </c>
      <c r="V10" s="51">
        <v>0</v>
      </c>
      <c r="W10" s="56">
        <f>IF((OR(S10="",S10="DNF",S10="DNC")),"",IF(S10="SDQ",W$44,(S10+(5*T10)+(U10*10)-(V10*5))))</f>
        <v>36.369999999999997</v>
      </c>
      <c r="X10" s="60">
        <v>44.16</v>
      </c>
      <c r="Y10" s="44">
        <v>1</v>
      </c>
      <c r="Z10" s="51">
        <v>0</v>
      </c>
      <c r="AA10" s="51">
        <v>0</v>
      </c>
      <c r="AB10" s="56">
        <f>IF((OR(X10="",X10="DNF",X10="DNC")),"",IF(X10="SDQ",AB$44,(X10+(5*Y10)+(Z10*10)-(AA10*5))))</f>
        <v>49.16</v>
      </c>
      <c r="AC10" s="60">
        <v>38.18</v>
      </c>
      <c r="AD10" s="44">
        <v>1</v>
      </c>
      <c r="AE10" s="51">
        <v>0</v>
      </c>
      <c r="AF10" s="51">
        <v>0</v>
      </c>
      <c r="AG10" s="56">
        <f>IF((OR(AC10="",AC10="DNF",AC10="DNC")),"",IF(AC10="SDQ",AG$44,(AC10+(5*AD10)+(AE10*10)-(AF10*5))))</f>
        <v>43.18</v>
      </c>
    </row>
    <row r="11" spans="1:33" s="9" customFormat="1" x14ac:dyDescent="0.15">
      <c r="A11" s="62">
        <v>7</v>
      </c>
      <c r="B11" s="48" t="s">
        <v>43</v>
      </c>
      <c r="C11" s="48" t="s">
        <v>41</v>
      </c>
      <c r="D11" s="44"/>
      <c r="E11" s="49">
        <f>RANK(H11,H$4:H$43,1)</f>
        <v>4</v>
      </c>
      <c r="F11" s="50">
        <f t="shared" si="0"/>
        <v>2</v>
      </c>
      <c r="G11" s="50">
        <f t="shared" si="1"/>
        <v>3</v>
      </c>
      <c r="H11" s="59">
        <f t="shared" si="2"/>
        <v>161.64999999999998</v>
      </c>
      <c r="I11" s="60">
        <v>35.369999999999997</v>
      </c>
      <c r="J11" s="44">
        <v>0</v>
      </c>
      <c r="K11" s="51">
        <v>0</v>
      </c>
      <c r="L11" s="51">
        <v>0</v>
      </c>
      <c r="M11" s="56">
        <f>IF((OR(I11="",I11="DNF",I11="DNC")),"",IF(I11="SDQ",$M$44,(I11+(5*J11)+(K11*10)-(L11*5))))</f>
        <v>35.369999999999997</v>
      </c>
      <c r="N11" s="60">
        <v>24.01</v>
      </c>
      <c r="O11" s="80">
        <v>1</v>
      </c>
      <c r="P11" s="51">
        <v>0</v>
      </c>
      <c r="Q11" s="51">
        <v>0</v>
      </c>
      <c r="R11" s="56">
        <f>IF((OR(N11="",N11="DNF",N11="DNC")),"",IF(N11="SDQ",$R$44,(N11+(5*O11)+(P11*10)-(Q11*5))))</f>
        <v>29.01</v>
      </c>
      <c r="S11" s="60">
        <v>27.89</v>
      </c>
      <c r="T11" s="44">
        <v>1</v>
      </c>
      <c r="U11" s="51">
        <v>0</v>
      </c>
      <c r="V11" s="51">
        <v>0</v>
      </c>
      <c r="W11" s="56">
        <f>IF((OR(S11="",S11="DNF",S11="DNC")),"",IF(S11="SDQ",W$44,(S11+(5*T11)+(U11*10)-(V11*5))))</f>
        <v>32.89</v>
      </c>
      <c r="X11" s="60">
        <v>31.11</v>
      </c>
      <c r="Y11" s="44">
        <v>0</v>
      </c>
      <c r="Z11" s="51">
        <v>0</v>
      </c>
      <c r="AA11" s="51">
        <v>0</v>
      </c>
      <c r="AB11" s="56">
        <f>IF((OR(X11="",X11="DNF",X11="DNC")),"",IF(X11="SDQ",AB$44,(X11+(5*Y11)+(Z11*10)-(AA11*5))))</f>
        <v>31.11</v>
      </c>
      <c r="AC11" s="60">
        <v>28.27</v>
      </c>
      <c r="AD11" s="44">
        <v>1</v>
      </c>
      <c r="AE11" s="51">
        <v>0</v>
      </c>
      <c r="AF11" s="51">
        <v>0</v>
      </c>
      <c r="AG11" s="56">
        <f>IF((OR(AC11="",AC11="DNF",AC11="DNC")),"",IF(AC11="SDQ",AG$44,(AC11+(5*AD11)+(AE11*10)-(AF11*5))))</f>
        <v>33.269999999999996</v>
      </c>
    </row>
    <row r="12" spans="1:33" s="9" customFormat="1" x14ac:dyDescent="0.15">
      <c r="A12" s="62">
        <v>8</v>
      </c>
      <c r="B12" s="48" t="s">
        <v>44</v>
      </c>
      <c r="C12" s="48" t="s">
        <v>51</v>
      </c>
      <c r="D12" s="44"/>
      <c r="E12" s="49">
        <f>RANK(H12,H$4:H$43,1)</f>
        <v>27</v>
      </c>
      <c r="F12" s="50">
        <f t="shared" si="0"/>
        <v>3</v>
      </c>
      <c r="G12" s="50">
        <f t="shared" si="1"/>
        <v>2</v>
      </c>
      <c r="H12" s="59">
        <f t="shared" si="2"/>
        <v>325.05</v>
      </c>
      <c r="I12" s="60">
        <v>78.13</v>
      </c>
      <c r="J12" s="80">
        <v>0</v>
      </c>
      <c r="K12" s="51">
        <v>0</v>
      </c>
      <c r="L12" s="51">
        <v>0</v>
      </c>
      <c r="M12" s="56">
        <f>IF((OR(I12="",I12="DNF",I12="DNC")),"",IF(I12="SDQ",$M$44,(I12+(5*J12)+(K12*10)-(L12*5))))</f>
        <v>78.13</v>
      </c>
      <c r="N12" s="60">
        <v>52.23</v>
      </c>
      <c r="O12" s="44">
        <v>0</v>
      </c>
      <c r="P12" s="51">
        <v>0</v>
      </c>
      <c r="Q12" s="51">
        <v>0</v>
      </c>
      <c r="R12" s="56">
        <f>IF((OR(N12="",N12="DNF",N12="DNC")),"",IF(N12="SDQ",$R$44,(N12+(5*O12)+(P12*10)-(Q12*5))))</f>
        <v>52.23</v>
      </c>
      <c r="S12" s="60">
        <v>51.48</v>
      </c>
      <c r="T12" s="44">
        <v>0</v>
      </c>
      <c r="U12" s="51">
        <v>0</v>
      </c>
      <c r="V12" s="51">
        <v>0</v>
      </c>
      <c r="W12" s="56">
        <f>IF((OR(S12="",S12="DNF",S12="DNC")),"",IF(S12="SDQ",W$44,(S12+(5*T12)+(U12*10)-(V12*5))))</f>
        <v>51.48</v>
      </c>
      <c r="X12" s="60">
        <v>63.17</v>
      </c>
      <c r="Y12" s="44">
        <v>1</v>
      </c>
      <c r="Z12" s="51">
        <v>0</v>
      </c>
      <c r="AA12" s="51">
        <v>0</v>
      </c>
      <c r="AB12" s="56">
        <f>IF((OR(X12="",X12="DNF",X12="DNC")),"",IF(X12="SDQ",AB$44,(X12+(5*Y12)+(Z12*10)-(AA12*5))))</f>
        <v>68.17</v>
      </c>
      <c r="AC12" s="60">
        <v>70.040000000000006</v>
      </c>
      <c r="AD12" s="44">
        <v>1</v>
      </c>
      <c r="AE12" s="51">
        <v>0</v>
      </c>
      <c r="AF12" s="51">
        <v>0</v>
      </c>
      <c r="AG12" s="56">
        <f>IF((OR(AC12="",AC12="DNF",AC12="DNC")),"",IF(AC12="SDQ",AG$44,(AC12+(5*AD12)+(AE12*10)-(AF12*5))))</f>
        <v>75.040000000000006</v>
      </c>
    </row>
    <row r="13" spans="1:33" s="9" customFormat="1" x14ac:dyDescent="0.15">
      <c r="A13" s="62">
        <v>9</v>
      </c>
      <c r="B13" s="48" t="s">
        <v>45</v>
      </c>
      <c r="C13" s="48" t="s">
        <v>52</v>
      </c>
      <c r="D13" s="44"/>
      <c r="E13" s="49">
        <f>RANK(H13,H$4:H$43,1)</f>
        <v>38</v>
      </c>
      <c r="F13" s="50">
        <f t="shared" si="0"/>
        <v>2</v>
      </c>
      <c r="G13" s="50">
        <f t="shared" si="1"/>
        <v>8</v>
      </c>
      <c r="H13" s="59">
        <f t="shared" si="2"/>
        <v>569.64</v>
      </c>
      <c r="I13" s="60">
        <v>115.31</v>
      </c>
      <c r="J13" s="80">
        <v>0</v>
      </c>
      <c r="K13" s="51">
        <v>0</v>
      </c>
      <c r="L13" s="51">
        <v>0</v>
      </c>
      <c r="M13" s="56">
        <f>IF((OR(I13="",I13="DNF",I13="DNC")),"",IF(I13="SDQ",$M$44,(I13+(5*J13)+(K13*10)-(L13*5))))</f>
        <v>115.31</v>
      </c>
      <c r="N13" s="60">
        <v>98.62</v>
      </c>
      <c r="O13" s="44">
        <v>1</v>
      </c>
      <c r="P13" s="51">
        <v>0</v>
      </c>
      <c r="Q13" s="51">
        <v>0</v>
      </c>
      <c r="R13" s="56">
        <f>IF((OR(N13="",N13="DNF",N13="DNC")),"",IF(N13="SDQ",$R$44,(N13+(5*O13)+(P13*10)-(Q13*5))))</f>
        <v>103.62</v>
      </c>
      <c r="S13" s="60">
        <v>79.08</v>
      </c>
      <c r="T13" s="44">
        <v>0</v>
      </c>
      <c r="U13" s="51">
        <v>0</v>
      </c>
      <c r="V13" s="51">
        <v>0</v>
      </c>
      <c r="W13" s="56">
        <f>IF((OR(S13="",S13="DNF",S13="DNC")),"",IF(S13="SDQ",W$44,(S13+(5*T13)+(U13*10)-(V13*5))))</f>
        <v>79.08</v>
      </c>
      <c r="X13" s="60">
        <v>112.47</v>
      </c>
      <c r="Y13" s="44">
        <v>6</v>
      </c>
      <c r="Z13" s="51">
        <v>0</v>
      </c>
      <c r="AA13" s="51">
        <v>0</v>
      </c>
      <c r="AB13" s="56">
        <f>IF((OR(X13="",X13="DNF",X13="DNC")),"",IF(X13="SDQ",AB$44,(X13+(5*Y13)+(Z13*10)-(AA13*5))))</f>
        <v>142.47</v>
      </c>
      <c r="AC13" s="60">
        <v>124.16</v>
      </c>
      <c r="AD13" s="44">
        <v>1</v>
      </c>
      <c r="AE13" s="51">
        <v>0</v>
      </c>
      <c r="AF13" s="51">
        <v>0</v>
      </c>
      <c r="AG13" s="56">
        <f>IF((OR(AC13="",AC13="DNF",AC13="DNC")),"",IF(AC13="SDQ",AG$44,(AC13+(5*AD13)+(AE13*10)-(AF13*5))))</f>
        <v>129.16</v>
      </c>
    </row>
    <row r="14" spans="1:33" s="9" customFormat="1" x14ac:dyDescent="0.15">
      <c r="A14" s="62">
        <v>10</v>
      </c>
      <c r="B14" s="48" t="s">
        <v>46</v>
      </c>
      <c r="C14" s="48" t="s">
        <v>52</v>
      </c>
      <c r="D14" s="44"/>
      <c r="E14" s="49">
        <f>RANK(H14,H$4:H$43,1)</f>
        <v>32</v>
      </c>
      <c r="F14" s="50">
        <f t="shared" si="0"/>
        <v>0</v>
      </c>
      <c r="G14" s="50">
        <f t="shared" si="1"/>
        <v>10</v>
      </c>
      <c r="H14" s="59">
        <f t="shared" si="2"/>
        <v>388.88</v>
      </c>
      <c r="I14" s="60">
        <v>82.14</v>
      </c>
      <c r="J14" s="44">
        <v>2</v>
      </c>
      <c r="K14" s="51">
        <v>0</v>
      </c>
      <c r="L14" s="51">
        <v>0</v>
      </c>
      <c r="M14" s="56">
        <f>IF((OR(I14="",I14="DNF",I14="DNC")),"",IF(I14="SDQ",$M$44,(I14+(5*J14)+(K14*10)-(L14*5))))</f>
        <v>92.14</v>
      </c>
      <c r="N14" s="60">
        <v>65</v>
      </c>
      <c r="O14" s="44">
        <v>2</v>
      </c>
      <c r="P14" s="51">
        <v>0</v>
      </c>
      <c r="Q14" s="51">
        <v>0</v>
      </c>
      <c r="R14" s="56">
        <f>IF((OR(N14="",N14="DNF",N14="DNC")),"",IF(N14="SDQ",$R$44,(N14+(5*O14)+(P14*10)-(Q14*5))))</f>
        <v>75</v>
      </c>
      <c r="S14" s="60">
        <v>56.95</v>
      </c>
      <c r="T14" s="44">
        <v>1</v>
      </c>
      <c r="U14" s="51">
        <v>0</v>
      </c>
      <c r="V14" s="51">
        <v>0</v>
      </c>
      <c r="W14" s="56">
        <f>IF((OR(S14="",S14="DNF",S14="DNC")),"",IF(S14="SDQ",W$44,(S14+(5*T14)+(U14*10)-(V14*5))))</f>
        <v>61.95</v>
      </c>
      <c r="X14" s="60">
        <v>59.36</v>
      </c>
      <c r="Y14" s="44">
        <v>3</v>
      </c>
      <c r="Z14" s="51">
        <v>0</v>
      </c>
      <c r="AA14" s="51">
        <v>0</v>
      </c>
      <c r="AB14" s="56">
        <f>IF((OR(X14="",X14="DNF",X14="DNC")),"",IF(X14="SDQ",AB$44,(X14+(5*Y14)+(Z14*10)-(AA14*5))))</f>
        <v>74.36</v>
      </c>
      <c r="AC14" s="60">
        <v>75.430000000000007</v>
      </c>
      <c r="AD14" s="44">
        <v>2</v>
      </c>
      <c r="AE14" s="51">
        <v>0</v>
      </c>
      <c r="AF14" s="51">
        <v>0</v>
      </c>
      <c r="AG14" s="56">
        <f>IF((OR(AC14="",AC14="DNF",AC14="DNC")),"",IF(AC14="SDQ",AG$44,(AC14+(5*AD14)+(AE14*10)-(AF14*5))))</f>
        <v>85.43</v>
      </c>
    </row>
    <row r="15" spans="1:33" s="9" customFormat="1" x14ac:dyDescent="0.15">
      <c r="A15" s="62">
        <v>11</v>
      </c>
      <c r="B15" s="48" t="s">
        <v>47</v>
      </c>
      <c r="C15" s="48" t="s">
        <v>50</v>
      </c>
      <c r="D15" s="44"/>
      <c r="E15" s="49">
        <f>RANK(H15,H$4:H$43,1)</f>
        <v>28</v>
      </c>
      <c r="F15" s="50">
        <f t="shared" si="0"/>
        <v>5</v>
      </c>
      <c r="G15" s="50">
        <f t="shared" si="1"/>
        <v>0</v>
      </c>
      <c r="H15" s="59">
        <f t="shared" si="2"/>
        <v>339.43999999999994</v>
      </c>
      <c r="I15" s="60">
        <v>80.22</v>
      </c>
      <c r="J15" s="44">
        <v>0</v>
      </c>
      <c r="K15" s="51">
        <v>0</v>
      </c>
      <c r="L15" s="51">
        <v>0</v>
      </c>
      <c r="M15" s="56">
        <f>IF((OR(I15="",I15="DNF",I15="DNC")),"",IF(I15="SDQ",$M$44,(I15+(5*J15)+(K15*10)-(L15*5))))</f>
        <v>80.22</v>
      </c>
      <c r="N15" s="60">
        <v>63.17</v>
      </c>
      <c r="O15" s="44">
        <v>0</v>
      </c>
      <c r="P15" s="51">
        <v>0</v>
      </c>
      <c r="Q15" s="51">
        <v>0</v>
      </c>
      <c r="R15" s="56">
        <f>IF((OR(N15="",N15="DNF",N15="DNC")),"",IF(N15="SDQ",$R$44,(N15+(5*O15)+(P15*10)-(Q15*5))))</f>
        <v>63.17</v>
      </c>
      <c r="S15" s="60">
        <v>61.81</v>
      </c>
      <c r="T15" s="44">
        <v>0</v>
      </c>
      <c r="U15" s="51">
        <v>0</v>
      </c>
      <c r="V15" s="51">
        <v>0</v>
      </c>
      <c r="W15" s="56">
        <f>IF((OR(S15="",S15="DNF",S15="DNC")),"",IF(S15="SDQ",W$44,(S15+(5*T15)+(U15*10)-(V15*5))))</f>
        <v>61.81</v>
      </c>
      <c r="X15" s="60">
        <v>67.099999999999994</v>
      </c>
      <c r="Y15" s="44">
        <v>0</v>
      </c>
      <c r="Z15" s="51">
        <v>0</v>
      </c>
      <c r="AA15" s="51">
        <v>0</v>
      </c>
      <c r="AB15" s="56">
        <f>IF((OR(X15="",X15="DNF",X15="DNC")),"",IF(X15="SDQ",AB$44,(X15+(5*Y15)+(Z15*10)-(AA15*5))))</f>
        <v>67.099999999999994</v>
      </c>
      <c r="AC15" s="60">
        <v>67.14</v>
      </c>
      <c r="AD15" s="44">
        <v>0</v>
      </c>
      <c r="AE15" s="51">
        <v>0</v>
      </c>
      <c r="AF15" s="51">
        <v>0</v>
      </c>
      <c r="AG15" s="56">
        <f>IF((OR(AC15="",AC15="DNF",AC15="DNC")),"",IF(AC15="SDQ",AG$44,(AC15+(5*AD15)+(AE15*10)-(AF15*5))))</f>
        <v>67.14</v>
      </c>
    </row>
    <row r="16" spans="1:33" s="9" customFormat="1" x14ac:dyDescent="0.15">
      <c r="A16" s="62">
        <v>12</v>
      </c>
      <c r="B16" s="48" t="s">
        <v>48</v>
      </c>
      <c r="C16" s="48" t="s">
        <v>53</v>
      </c>
      <c r="D16" s="44"/>
      <c r="E16" s="49">
        <f>RANK(H16,H$4:H$43,1)</f>
        <v>19</v>
      </c>
      <c r="F16" s="50">
        <f t="shared" si="0"/>
        <v>4</v>
      </c>
      <c r="G16" s="50">
        <f t="shared" si="1"/>
        <v>2</v>
      </c>
      <c r="H16" s="59">
        <f t="shared" si="2"/>
        <v>255.93</v>
      </c>
      <c r="I16" s="60">
        <v>86.44</v>
      </c>
      <c r="J16" s="44">
        <v>2</v>
      </c>
      <c r="K16" s="51">
        <v>0</v>
      </c>
      <c r="L16" s="51">
        <v>0</v>
      </c>
      <c r="M16" s="56">
        <f>IF((OR(I16="",I16="DNF",I16="DNC")),"",IF(I16="SDQ",$M$44,(I16+(5*J16)+(K16*10)-(L16*5))))</f>
        <v>96.44</v>
      </c>
      <c r="N16" s="60">
        <v>46.81</v>
      </c>
      <c r="O16" s="80">
        <v>0</v>
      </c>
      <c r="P16" s="51">
        <v>1</v>
      </c>
      <c r="Q16" s="51">
        <v>0</v>
      </c>
      <c r="R16" s="56">
        <f>IF((OR(N16="",N16="DNF",N16="DNC")),"",IF(N16="SDQ",$R$44,(N16+(5*O16)+(P16*10)-(Q16*5))))</f>
        <v>56.81</v>
      </c>
      <c r="S16" s="60">
        <v>34.47</v>
      </c>
      <c r="T16" s="44">
        <v>0</v>
      </c>
      <c r="U16" s="51">
        <v>0</v>
      </c>
      <c r="V16" s="51">
        <v>0</v>
      </c>
      <c r="W16" s="56">
        <f>IF((OR(S16="",S16="DNF",S16="DNC")),"",IF(S16="SDQ",W$44,(S16+(5*T16)+(U16*10)-(V16*5))))</f>
        <v>34.47</v>
      </c>
      <c r="X16" s="60">
        <v>34.22</v>
      </c>
      <c r="Y16" s="44">
        <v>0</v>
      </c>
      <c r="Z16" s="51">
        <v>0</v>
      </c>
      <c r="AA16" s="51">
        <v>0</v>
      </c>
      <c r="AB16" s="56">
        <f>IF((OR(X16="",X16="DNF",X16="DNC")),"",IF(X16="SDQ",AB$44,(X16+(5*Y16)+(Z16*10)-(AA16*5))))</f>
        <v>34.22</v>
      </c>
      <c r="AC16" s="60">
        <v>33.99</v>
      </c>
      <c r="AD16" s="44">
        <v>0</v>
      </c>
      <c r="AE16" s="51">
        <v>0</v>
      </c>
      <c r="AF16" s="51">
        <v>0</v>
      </c>
      <c r="AG16" s="56">
        <f>IF((OR(AC16="",AC16="DNF",AC16="DNC")),"",IF(AC16="SDQ",AG$44,(AC16+(5*AD16)+(AE16*10)-(AF16*5))))</f>
        <v>33.99</v>
      </c>
    </row>
    <row r="17" spans="1:33" s="9" customFormat="1" x14ac:dyDescent="0.15">
      <c r="A17" s="62">
        <v>13</v>
      </c>
      <c r="B17" s="48" t="s">
        <v>49</v>
      </c>
      <c r="C17" s="48" t="s">
        <v>51</v>
      </c>
      <c r="D17" s="44"/>
      <c r="E17" s="49">
        <f>RANK(H17,H$4:H$43,1)</f>
        <v>35</v>
      </c>
      <c r="F17" s="50">
        <f t="shared" si="0"/>
        <v>2</v>
      </c>
      <c r="G17" s="50">
        <f t="shared" si="1"/>
        <v>11</v>
      </c>
      <c r="H17" s="59">
        <f t="shared" si="2"/>
        <v>490.22</v>
      </c>
      <c r="I17" s="60">
        <v>96.81</v>
      </c>
      <c r="J17" s="44">
        <v>8</v>
      </c>
      <c r="K17" s="51">
        <v>0</v>
      </c>
      <c r="L17" s="51">
        <v>0</v>
      </c>
      <c r="M17" s="56">
        <f>IF((OR(I17="",I17="DNF",I17="DNC")),"",IF(I17="SDQ",$M$44,(I17+(5*J17)+(K17*10)-(L17*5))))</f>
        <v>136.81</v>
      </c>
      <c r="N17" s="60">
        <v>148.12</v>
      </c>
      <c r="O17" s="44">
        <v>2</v>
      </c>
      <c r="P17" s="51">
        <v>0</v>
      </c>
      <c r="Q17" s="51">
        <v>0</v>
      </c>
      <c r="R17" s="56">
        <f>IF((OR(N17="",N17="DNF",N17="DNC")),"",IF(N17="SDQ",$R$44,(N17+(5*O17)+(P17*10)-(Q17*5))))</f>
        <v>158.12</v>
      </c>
      <c r="S17" s="60">
        <v>60.01</v>
      </c>
      <c r="T17" s="80">
        <v>0</v>
      </c>
      <c r="U17" s="51">
        <v>0</v>
      </c>
      <c r="V17" s="51">
        <v>0</v>
      </c>
      <c r="W17" s="56">
        <f>IF((OR(S17="",S17="DNF",S17="DNC")),"",IF(S17="SDQ",W$44,(S17+(5*T17)+(U17*10)-(V17*5))))</f>
        <v>60.01</v>
      </c>
      <c r="X17" s="60">
        <v>69.38</v>
      </c>
      <c r="Y17" s="44">
        <v>0</v>
      </c>
      <c r="Z17" s="51">
        <v>0</v>
      </c>
      <c r="AA17" s="51">
        <v>0</v>
      </c>
      <c r="AB17" s="56">
        <f>IF((OR(X17="",X17="DNF",X17="DNC")),"",IF(X17="SDQ",AB$44,(X17+(5*Y17)+(Z17*10)-(AA17*5))))</f>
        <v>69.38</v>
      </c>
      <c r="AC17" s="60">
        <v>60.9</v>
      </c>
      <c r="AD17" s="44">
        <v>1</v>
      </c>
      <c r="AE17" s="51">
        <v>0</v>
      </c>
      <c r="AF17" s="51">
        <v>0</v>
      </c>
      <c r="AG17" s="56">
        <f>IF((OR(AC17="",AC17="DNF",AC17="DNC")),"",IF(AC17="SDQ",AG$44,(AC17+(5*AD17)+(AE17*10)-(AF17*5))))</f>
        <v>65.900000000000006</v>
      </c>
    </row>
    <row r="18" spans="1:33" s="9" customFormat="1" x14ac:dyDescent="0.15">
      <c r="A18" s="62">
        <v>14</v>
      </c>
      <c r="B18" s="48" t="s">
        <v>54</v>
      </c>
      <c r="C18" s="48" t="s">
        <v>53</v>
      </c>
      <c r="D18" s="44"/>
      <c r="E18" s="49">
        <f>RANK(H18,H$4:H$43,1)</f>
        <v>7</v>
      </c>
      <c r="F18" s="50">
        <f t="shared" si="0"/>
        <v>4</v>
      </c>
      <c r="G18" s="50">
        <f t="shared" si="1"/>
        <v>1</v>
      </c>
      <c r="H18" s="59">
        <f t="shared" si="2"/>
        <v>174.76</v>
      </c>
      <c r="I18" s="60">
        <v>42.88</v>
      </c>
      <c r="J18" s="44">
        <v>0</v>
      </c>
      <c r="K18" s="51">
        <v>0</v>
      </c>
      <c r="L18" s="51">
        <v>0</v>
      </c>
      <c r="M18" s="56">
        <f>IF((OR(I18="",I18="DNF",I18="DNC")),"",IF(I18="SDQ",$M$44,(I18+(5*J18)+(K18*10)-(L18*5))))</f>
        <v>42.88</v>
      </c>
      <c r="N18" s="60">
        <v>27.68</v>
      </c>
      <c r="O18" s="44">
        <v>0</v>
      </c>
      <c r="P18" s="51">
        <v>0</v>
      </c>
      <c r="Q18" s="51">
        <v>0</v>
      </c>
      <c r="R18" s="56">
        <f>IF((OR(N18="",N18="DNF",N18="DNC")),"",IF(N18="SDQ",$R$44,(N18+(5*O18)+(P18*10)-(Q18*5))))</f>
        <v>27.68</v>
      </c>
      <c r="S18" s="60">
        <v>32.15</v>
      </c>
      <c r="T18" s="44">
        <v>0</v>
      </c>
      <c r="U18" s="51">
        <v>0</v>
      </c>
      <c r="V18" s="51">
        <v>0</v>
      </c>
      <c r="W18" s="56">
        <f>IF((OR(S18="",S18="DNF",S18="DNC")),"",IF(S18="SDQ",W$44,(S18+(5*T18)+(U18*10)-(V18*5))))</f>
        <v>32.15</v>
      </c>
      <c r="X18" s="60">
        <v>32.880000000000003</v>
      </c>
      <c r="Y18" s="44">
        <v>1</v>
      </c>
      <c r="Z18" s="51">
        <v>0</v>
      </c>
      <c r="AA18" s="51">
        <v>0</v>
      </c>
      <c r="AB18" s="56">
        <f>IF((OR(X18="",X18="DNF",X18="DNC")),"",IF(X18="SDQ",AB$44,(X18+(5*Y18)+(Z18*10)-(AA18*5))))</f>
        <v>37.880000000000003</v>
      </c>
      <c r="AC18" s="60">
        <v>34.17</v>
      </c>
      <c r="AD18" s="80">
        <v>0</v>
      </c>
      <c r="AE18" s="51">
        <v>0</v>
      </c>
      <c r="AF18" s="51">
        <v>0</v>
      </c>
      <c r="AG18" s="56">
        <f>IF((OR(AC18="",AC18="DNF",AC18="DNC")),"",IF(AC18="SDQ",AG$44,(AC18+(5*AD18)+(AE18*10)-(AF18*5))))</f>
        <v>34.17</v>
      </c>
    </row>
    <row r="19" spans="1:33" s="9" customFormat="1" x14ac:dyDescent="0.15">
      <c r="A19" s="62">
        <v>15</v>
      </c>
      <c r="B19" s="48" t="s">
        <v>55</v>
      </c>
      <c r="C19" s="48" t="s">
        <v>41</v>
      </c>
      <c r="D19" s="44"/>
      <c r="E19" s="49">
        <f>RANK(H19,H$4:H$43,1)</f>
        <v>21</v>
      </c>
      <c r="F19" s="50">
        <f t="shared" si="0"/>
        <v>2</v>
      </c>
      <c r="G19" s="50">
        <f t="shared" si="1"/>
        <v>6</v>
      </c>
      <c r="H19" s="59">
        <f t="shared" si="2"/>
        <v>284.70999999999998</v>
      </c>
      <c r="I19" s="60">
        <v>56.17</v>
      </c>
      <c r="J19" s="44">
        <v>3</v>
      </c>
      <c r="K19" s="51">
        <v>0</v>
      </c>
      <c r="L19" s="51">
        <v>0</v>
      </c>
      <c r="M19" s="56">
        <f>IF((OR(I19="",I19="DNF",I19="DNC")),"",IF(I19="SDQ",$M$44,(I19+(5*J19)+(K19*10)-(L19*5))))</f>
        <v>71.17</v>
      </c>
      <c r="N19" s="60">
        <v>51.1</v>
      </c>
      <c r="O19" s="44">
        <v>2</v>
      </c>
      <c r="P19" s="51">
        <v>1</v>
      </c>
      <c r="Q19" s="51">
        <v>0</v>
      </c>
      <c r="R19" s="56">
        <f>IF((OR(N19="",N19="DNF",N19="DNC")),"",IF(N19="SDQ",$R$44,(N19+(5*O19)+(P19*10)-(Q19*5))))</f>
        <v>71.099999999999994</v>
      </c>
      <c r="S19" s="60">
        <v>43.16</v>
      </c>
      <c r="T19" s="44">
        <v>0</v>
      </c>
      <c r="U19" s="51">
        <v>0</v>
      </c>
      <c r="V19" s="51">
        <v>0</v>
      </c>
      <c r="W19" s="56">
        <f>IF((OR(S19="",S19="DNF",S19="DNC")),"",IF(S19="SDQ",W$44,(S19+(5*T19)+(U19*10)-(V19*5))))</f>
        <v>43.16</v>
      </c>
      <c r="X19" s="60">
        <v>44.59</v>
      </c>
      <c r="Y19" s="44">
        <v>1</v>
      </c>
      <c r="Z19" s="51">
        <v>1</v>
      </c>
      <c r="AA19" s="51">
        <v>0</v>
      </c>
      <c r="AB19" s="56">
        <f>IF((OR(X19="",X19="DNF",X19="DNC")),"",IF(X19="SDQ",AB$44,(X19+(5*Y19)+(Z19*10)-(AA19*5))))</f>
        <v>59.59</v>
      </c>
      <c r="AC19" s="60">
        <v>39.69</v>
      </c>
      <c r="AD19" s="44">
        <v>0</v>
      </c>
      <c r="AE19" s="51">
        <v>0</v>
      </c>
      <c r="AF19" s="51">
        <v>0</v>
      </c>
      <c r="AG19" s="56">
        <f>IF((OR(AC19="",AC19="DNF",AC19="DNC")),"",IF(AC19="SDQ",AG$44,(AC19+(5*AD19)+(AE19*10)-(AF19*5))))</f>
        <v>39.69</v>
      </c>
    </row>
    <row r="20" spans="1:33" s="9" customFormat="1" x14ac:dyDescent="0.15">
      <c r="A20" s="62">
        <v>16</v>
      </c>
      <c r="B20" s="48" t="s">
        <v>56</v>
      </c>
      <c r="C20" s="48" t="s">
        <v>53</v>
      </c>
      <c r="D20" s="44"/>
      <c r="E20" s="49">
        <f>RANK(H20,H$4:H$43,1)</f>
        <v>22</v>
      </c>
      <c r="F20" s="50">
        <f t="shared" si="0"/>
        <v>5</v>
      </c>
      <c r="G20" s="50">
        <f t="shared" si="1"/>
        <v>0</v>
      </c>
      <c r="H20" s="59">
        <f t="shared" si="2"/>
        <v>297.67999999999995</v>
      </c>
      <c r="I20" s="60">
        <v>75.680000000000007</v>
      </c>
      <c r="J20" s="44">
        <v>0</v>
      </c>
      <c r="K20" s="51">
        <v>0</v>
      </c>
      <c r="L20" s="51">
        <v>0</v>
      </c>
      <c r="M20" s="56">
        <f>IF((OR(I20="",I20="DNF",I20="DNC")),"",IF(I20="SDQ",$M$44,(I20+(5*J20)+(K20*10)-(L20*5))))</f>
        <v>75.680000000000007</v>
      </c>
      <c r="N20" s="60">
        <v>41.54</v>
      </c>
      <c r="O20" s="44">
        <v>0</v>
      </c>
      <c r="P20" s="51">
        <v>0</v>
      </c>
      <c r="Q20" s="51">
        <v>0</v>
      </c>
      <c r="R20" s="56">
        <f>IF((OR(N20="",N20="DNF",N20="DNC")),"",IF(N20="SDQ",$R$44,(N20+(5*O20)+(P20*10)-(Q20*5))))</f>
        <v>41.54</v>
      </c>
      <c r="S20" s="60">
        <v>55.23</v>
      </c>
      <c r="T20" s="44">
        <v>0</v>
      </c>
      <c r="U20" s="51">
        <v>0</v>
      </c>
      <c r="V20" s="51">
        <v>0</v>
      </c>
      <c r="W20" s="56">
        <f>IF((OR(S20="",S20="DNF",S20="DNC")),"",IF(S20="SDQ",W$44,(S20+(5*T20)+(U20*10)-(V20*5))))</f>
        <v>55.23</v>
      </c>
      <c r="X20" s="60">
        <v>73.58</v>
      </c>
      <c r="Y20" s="44">
        <v>0</v>
      </c>
      <c r="Z20" s="51">
        <v>0</v>
      </c>
      <c r="AA20" s="51">
        <v>0</v>
      </c>
      <c r="AB20" s="56">
        <f>IF((OR(X20="",X20="DNF",X20="DNC")),"",IF(X20="SDQ",AB$44,(X20+(5*Y20)+(Z20*10)-(AA20*5))))</f>
        <v>73.58</v>
      </c>
      <c r="AC20" s="60">
        <v>51.65</v>
      </c>
      <c r="AD20" s="44">
        <v>0</v>
      </c>
      <c r="AE20" s="51">
        <v>0</v>
      </c>
      <c r="AF20" s="51">
        <v>0</v>
      </c>
      <c r="AG20" s="56">
        <f>IF((OR(AC20="",AC20="DNF",AC20="DNC")),"",IF(AC20="SDQ",AG$44,(AC20+(5*AD20)+(AE20*10)-(AF20*5))))</f>
        <v>51.65</v>
      </c>
    </row>
    <row r="21" spans="1:33" s="9" customFormat="1" x14ac:dyDescent="0.15">
      <c r="A21" s="62">
        <v>17</v>
      </c>
      <c r="B21" s="48" t="s">
        <v>57</v>
      </c>
      <c r="C21" s="48" t="s">
        <v>38</v>
      </c>
      <c r="D21" s="44"/>
      <c r="E21" s="49">
        <f>RANK(H21,H$4:H$43,1)</f>
        <v>26</v>
      </c>
      <c r="F21" s="50">
        <f t="shared" si="0"/>
        <v>4</v>
      </c>
      <c r="G21" s="50">
        <f t="shared" si="1"/>
        <v>2</v>
      </c>
      <c r="H21" s="59">
        <f t="shared" si="2"/>
        <v>314.93999999999994</v>
      </c>
      <c r="I21" s="60">
        <v>56.8</v>
      </c>
      <c r="J21" s="44">
        <v>0</v>
      </c>
      <c r="K21" s="51">
        <v>0</v>
      </c>
      <c r="L21" s="51">
        <v>0</v>
      </c>
      <c r="M21" s="56">
        <f>IF((OR(I21="",I21="DNF",I21="DNC")),"",IF(I21="SDQ",$M$44,(I21+(5*J21)+(K21*10)-(L21*5))))</f>
        <v>56.8</v>
      </c>
      <c r="N21" s="60">
        <v>96.15</v>
      </c>
      <c r="O21" s="44">
        <v>0</v>
      </c>
      <c r="P21" s="51">
        <v>0</v>
      </c>
      <c r="Q21" s="51">
        <v>0</v>
      </c>
      <c r="R21" s="56">
        <f>IF((OR(N21="",N21="DNF",N21="DNC")),"",IF(N21="SDQ",$R$44,(N21+(5*O21)+(P21*10)-(Q21*5))))</f>
        <v>96.15</v>
      </c>
      <c r="S21" s="60">
        <v>55.76</v>
      </c>
      <c r="T21" s="44">
        <v>2</v>
      </c>
      <c r="U21" s="51">
        <v>0</v>
      </c>
      <c r="V21" s="51">
        <v>0</v>
      </c>
      <c r="W21" s="56">
        <f>IF((OR(S21="",S21="DNF",S21="DNC")),"",IF(S21="SDQ",W$44,(S21+(5*T21)+(U21*10)-(V21*5))))</f>
        <v>65.759999999999991</v>
      </c>
      <c r="X21" s="60">
        <v>50.22</v>
      </c>
      <c r="Y21" s="44">
        <v>0</v>
      </c>
      <c r="Z21" s="51">
        <v>0</v>
      </c>
      <c r="AA21" s="51">
        <v>0</v>
      </c>
      <c r="AB21" s="56">
        <f>IF((OR(X21="",X21="DNF",X21="DNC")),"",IF(X21="SDQ",AB$44,(X21+(5*Y21)+(Z21*10)-(AA21*5))))</f>
        <v>50.22</v>
      </c>
      <c r="AC21" s="60">
        <v>46.01</v>
      </c>
      <c r="AD21" s="44">
        <v>0</v>
      </c>
      <c r="AE21" s="51">
        <v>0</v>
      </c>
      <c r="AF21" s="51">
        <v>0</v>
      </c>
      <c r="AG21" s="56">
        <f>IF((OR(AC21="",AC21="DNF",AC21="DNC")),"",IF(AC21="SDQ",AG$44,(AC21+(5*AD21)+(AE21*10)-(AF21*5))))</f>
        <v>46.01</v>
      </c>
    </row>
    <row r="22" spans="1:33" s="9" customFormat="1" x14ac:dyDescent="0.15">
      <c r="A22" s="62">
        <v>18</v>
      </c>
      <c r="B22" s="48" t="s">
        <v>58</v>
      </c>
      <c r="C22" s="48" t="s">
        <v>62</v>
      </c>
      <c r="D22" s="44"/>
      <c r="E22" s="49">
        <f>RANK(H22,H$4:H$43,1)</f>
        <v>36</v>
      </c>
      <c r="F22" s="50">
        <f t="shared" si="0"/>
        <v>1</v>
      </c>
      <c r="G22" s="50">
        <f t="shared" si="1"/>
        <v>24</v>
      </c>
      <c r="H22" s="59">
        <f t="shared" si="2"/>
        <v>495.21</v>
      </c>
      <c r="I22" s="60">
        <v>136.46</v>
      </c>
      <c r="J22" s="44">
        <v>8</v>
      </c>
      <c r="K22" s="51">
        <v>0</v>
      </c>
      <c r="L22" s="51">
        <v>0</v>
      </c>
      <c r="M22" s="56">
        <f>IF((OR(I22="",I22="DNF",I22="DNC")),"",IF(I22="SDQ",$M$44,(I22+(5*J22)+(K22*10)-(L22*5))))</f>
        <v>176.46</v>
      </c>
      <c r="N22" s="60">
        <v>48.59</v>
      </c>
      <c r="O22" s="44">
        <v>0</v>
      </c>
      <c r="P22" s="51">
        <v>0</v>
      </c>
      <c r="Q22" s="51">
        <v>0</v>
      </c>
      <c r="R22" s="56">
        <f>IF((OR(N22="",N22="DNF",N22="DNC")),"",IF(N22="SDQ",$R$44,(N22+(5*O22)+(P22*10)-(Q22*5))))</f>
        <v>48.59</v>
      </c>
      <c r="S22" s="60">
        <v>65.23</v>
      </c>
      <c r="T22" s="44">
        <v>6</v>
      </c>
      <c r="U22" s="51">
        <v>0</v>
      </c>
      <c r="V22" s="51">
        <v>0</v>
      </c>
      <c r="W22" s="56">
        <f>IF((OR(S22="",S22="DNF",S22="DNC")),"",IF(S22="SDQ",W$44,(S22+(5*T22)+(U22*10)-(V22*5))))</f>
        <v>95.23</v>
      </c>
      <c r="X22" s="60">
        <v>61.48</v>
      </c>
      <c r="Y22" s="44">
        <v>3</v>
      </c>
      <c r="Z22" s="51">
        <v>0</v>
      </c>
      <c r="AA22" s="51">
        <v>0</v>
      </c>
      <c r="AB22" s="56">
        <f>IF((OR(X22="",X22="DNF",X22="DNC")),"",IF(X22="SDQ",AB$44,(X22+(5*Y22)+(Z22*10)-(AA22*5))))</f>
        <v>76.47999999999999</v>
      </c>
      <c r="AC22" s="60">
        <v>63.45</v>
      </c>
      <c r="AD22" s="44">
        <v>7</v>
      </c>
      <c r="AE22" s="51">
        <v>0</v>
      </c>
      <c r="AF22" s="51">
        <v>0</v>
      </c>
      <c r="AG22" s="56">
        <f>IF((OR(AC22="",AC22="DNF",AC22="DNC")),"",IF(AC22="SDQ",AG$44,(AC22+(5*AD22)+(AE22*10)-(AF22*5))))</f>
        <v>98.45</v>
      </c>
    </row>
    <row r="23" spans="1:33" s="9" customFormat="1" x14ac:dyDescent="0.15">
      <c r="A23" s="62">
        <v>19</v>
      </c>
      <c r="B23" s="48" t="s">
        <v>59</v>
      </c>
      <c r="C23" s="48" t="s">
        <v>53</v>
      </c>
      <c r="D23" s="44"/>
      <c r="E23" s="49">
        <f>RANK(H23,H$4:H$43,1)</f>
        <v>8</v>
      </c>
      <c r="F23" s="50">
        <f t="shared" si="0"/>
        <v>3</v>
      </c>
      <c r="G23" s="50">
        <f t="shared" si="1"/>
        <v>2</v>
      </c>
      <c r="H23" s="59">
        <f t="shared" si="2"/>
        <v>176.93</v>
      </c>
      <c r="I23" s="60">
        <v>44.49</v>
      </c>
      <c r="J23" s="44">
        <v>0</v>
      </c>
      <c r="K23" s="51">
        <v>0</v>
      </c>
      <c r="L23" s="51">
        <v>0</v>
      </c>
      <c r="M23" s="56">
        <f>IF((OR(I23="",I23="DNF",I23="DNC")),"",IF(I23="SDQ",$M$44,(I23+(5*J23)+(K23*10)-(L23*5))))</f>
        <v>44.49</v>
      </c>
      <c r="N23" s="60">
        <v>27.8</v>
      </c>
      <c r="O23" s="44">
        <v>0</v>
      </c>
      <c r="P23" s="51">
        <v>0</v>
      </c>
      <c r="Q23" s="51">
        <v>0</v>
      </c>
      <c r="R23" s="56">
        <f>IF((OR(N23="",N23="DNF",N23="DNC")),"",IF(N23="SDQ",$R$44,(N23+(5*O23)+(P23*10)-(Q23*5))))</f>
        <v>27.8</v>
      </c>
      <c r="S23" s="60">
        <v>29.34</v>
      </c>
      <c r="T23" s="44">
        <v>1</v>
      </c>
      <c r="U23" s="51">
        <v>0</v>
      </c>
      <c r="V23" s="51">
        <v>0</v>
      </c>
      <c r="W23" s="56">
        <f>IF((OR(S23="",S23="DNF",S23="DNC")),"",IF(S23="SDQ",W$44,(S23+(5*T23)+(U23*10)-(V23*5))))</f>
        <v>34.340000000000003</v>
      </c>
      <c r="X23" s="60">
        <v>34</v>
      </c>
      <c r="Y23" s="44">
        <v>1</v>
      </c>
      <c r="Z23" s="51">
        <v>0</v>
      </c>
      <c r="AA23" s="51">
        <v>0</v>
      </c>
      <c r="AB23" s="56">
        <f>IF((OR(X23="",X23="DNF",X23="DNC")),"",IF(X23="SDQ",AB$44,(X23+(5*Y23)+(Z23*10)-(AA23*5))))</f>
        <v>39</v>
      </c>
      <c r="AC23" s="60">
        <v>31.3</v>
      </c>
      <c r="AD23" s="44">
        <v>0</v>
      </c>
      <c r="AE23" s="51">
        <v>0</v>
      </c>
      <c r="AF23" s="51">
        <v>0</v>
      </c>
      <c r="AG23" s="56">
        <f>IF((OR(AC23="",AC23="DNF",AC23="DNC")),"",IF(AC23="SDQ",AG$44,(AC23+(5*AD23)+(AE23*10)-(AF23*5))))</f>
        <v>31.3</v>
      </c>
    </row>
    <row r="24" spans="1:33" s="9" customFormat="1" x14ac:dyDescent="0.15">
      <c r="A24" s="62">
        <v>20</v>
      </c>
      <c r="B24" s="48" t="s">
        <v>60</v>
      </c>
      <c r="C24" s="48" t="s">
        <v>53</v>
      </c>
      <c r="D24" s="44"/>
      <c r="E24" s="49">
        <f>RANK(H24,H$4:H$43,1)</f>
        <v>13</v>
      </c>
      <c r="F24" s="50">
        <f t="shared" si="0"/>
        <v>3</v>
      </c>
      <c r="G24" s="50">
        <f t="shared" si="1"/>
        <v>2</v>
      </c>
      <c r="H24" s="59">
        <f t="shared" si="2"/>
        <v>219.17000000000002</v>
      </c>
      <c r="I24" s="60">
        <v>47.5</v>
      </c>
      <c r="J24" s="44">
        <v>0</v>
      </c>
      <c r="K24" s="51">
        <v>0</v>
      </c>
      <c r="L24" s="51">
        <v>0</v>
      </c>
      <c r="M24" s="56">
        <f>IF((OR(I24="",I24="DNF",I24="DNC")),"",IF(I24="SDQ",$M$44,(I24+(5*J24)+(K24*10)-(L24*5))))</f>
        <v>47.5</v>
      </c>
      <c r="N24" s="60">
        <v>34.32</v>
      </c>
      <c r="O24" s="44">
        <v>0</v>
      </c>
      <c r="P24" s="51">
        <v>0</v>
      </c>
      <c r="Q24" s="51">
        <v>0</v>
      </c>
      <c r="R24" s="56">
        <f>IF((OR(N24="",N24="DNF",N24="DNC")),"",IF(N24="SDQ",$R$44,(N24+(5*O24)+(P24*10)-(Q24*5))))</f>
        <v>34.32</v>
      </c>
      <c r="S24" s="60">
        <v>41.29</v>
      </c>
      <c r="T24" s="44">
        <v>1</v>
      </c>
      <c r="U24" s="51">
        <v>0</v>
      </c>
      <c r="V24" s="51">
        <v>0</v>
      </c>
      <c r="W24" s="56">
        <f>IF((OR(S24="",S24="DNF",S24="DNC")),"",IF(S24="SDQ",W$44,(S24+(5*T24)+(U24*10)-(V24*5))))</f>
        <v>46.29</v>
      </c>
      <c r="X24" s="60">
        <v>37.64</v>
      </c>
      <c r="Y24" s="44">
        <v>1</v>
      </c>
      <c r="Z24" s="51">
        <v>0</v>
      </c>
      <c r="AA24" s="51">
        <v>0</v>
      </c>
      <c r="AB24" s="56">
        <f>IF((OR(X24="",X24="DNF",X24="DNC")),"",IF(X24="SDQ",AB$44,(X24+(5*Y24)+(Z24*10)-(AA24*5))))</f>
        <v>42.64</v>
      </c>
      <c r="AC24" s="60">
        <v>38.42</v>
      </c>
      <c r="AD24" s="44">
        <v>0</v>
      </c>
      <c r="AE24" s="51">
        <v>1</v>
      </c>
      <c r="AF24" s="51">
        <v>0</v>
      </c>
      <c r="AG24" s="56">
        <f>IF((OR(AC24="",AC24="DNF",AC24="DNC")),"",IF(AC24="SDQ",AG$44,(AC24+(5*AD24)+(AE24*10)-(AF24*5))))</f>
        <v>48.42</v>
      </c>
    </row>
    <row r="25" spans="1:33" s="9" customFormat="1" x14ac:dyDescent="0.15">
      <c r="A25" s="62">
        <v>21</v>
      </c>
      <c r="B25" s="48" t="s">
        <v>61</v>
      </c>
      <c r="C25" s="48" t="s">
        <v>53</v>
      </c>
      <c r="D25" s="44"/>
      <c r="E25" s="49">
        <f>RANK(H25,H$4:H$43,1)</f>
        <v>16</v>
      </c>
      <c r="F25" s="50">
        <f t="shared" si="0"/>
        <v>4</v>
      </c>
      <c r="G25" s="50">
        <f t="shared" si="1"/>
        <v>1</v>
      </c>
      <c r="H25" s="59">
        <f t="shared" si="2"/>
        <v>248.45000000000002</v>
      </c>
      <c r="I25" s="60">
        <v>55.26</v>
      </c>
      <c r="J25" s="44">
        <v>0</v>
      </c>
      <c r="K25" s="51">
        <v>0</v>
      </c>
      <c r="L25" s="51">
        <v>0</v>
      </c>
      <c r="M25" s="56">
        <f>IF((OR(I25="",I25="DNF",I25="DNC")),"",IF(I25="SDQ",$M$44,(I25+(5*J25)+(K25*10)-(L25*5))))</f>
        <v>55.26</v>
      </c>
      <c r="N25" s="60">
        <v>42.93</v>
      </c>
      <c r="O25" s="44">
        <v>1</v>
      </c>
      <c r="P25" s="51">
        <v>0</v>
      </c>
      <c r="Q25" s="51">
        <v>0</v>
      </c>
      <c r="R25" s="56">
        <f>IF((OR(N25="",N25="DNF",N25="DNC")),"",IF(N25="SDQ",$R$44,(N25+(5*O25)+(P25*10)-(Q25*5))))</f>
        <v>47.93</v>
      </c>
      <c r="S25" s="60">
        <v>48.42</v>
      </c>
      <c r="T25" s="44">
        <v>0</v>
      </c>
      <c r="U25" s="51">
        <v>0</v>
      </c>
      <c r="V25" s="51">
        <v>0</v>
      </c>
      <c r="W25" s="56">
        <f>IF((OR(S25="",S25="DNF",S25="DNC")),"",IF(S25="SDQ",W$44,(S25+(5*T25)+(U25*10)-(V25*5))))</f>
        <v>48.42</v>
      </c>
      <c r="X25" s="60">
        <v>43.12</v>
      </c>
      <c r="Y25" s="44">
        <v>0</v>
      </c>
      <c r="Z25" s="51">
        <v>0</v>
      </c>
      <c r="AA25" s="51">
        <v>0</v>
      </c>
      <c r="AB25" s="56">
        <f>IF((OR(X25="",X25="DNF",X25="DNC")),"",IF(X25="SDQ",AB$44,(X25+(5*Y25)+(Z25*10)-(AA25*5))))</f>
        <v>43.12</v>
      </c>
      <c r="AC25" s="60">
        <v>53.72</v>
      </c>
      <c r="AD25" s="44">
        <v>0</v>
      </c>
      <c r="AE25" s="51">
        <v>0</v>
      </c>
      <c r="AF25" s="51">
        <v>0</v>
      </c>
      <c r="AG25" s="56">
        <f>IF((OR(AC25="",AC25="DNF",AC25="DNC")),"",IF(AC25="SDQ",AG$44,(AC25+(5*AD25)+(AE25*10)-(AF25*5))))</f>
        <v>53.72</v>
      </c>
    </row>
    <row r="26" spans="1:33" s="9" customFormat="1" x14ac:dyDescent="0.15">
      <c r="A26" s="62">
        <v>22</v>
      </c>
      <c r="B26" s="48" t="s">
        <v>63</v>
      </c>
      <c r="C26" s="48" t="s">
        <v>62</v>
      </c>
      <c r="D26" s="44"/>
      <c r="E26" s="49">
        <f>RANK(H26,H$4:H$43,1)</f>
        <v>10</v>
      </c>
      <c r="F26" s="50">
        <f t="shared" si="0"/>
        <v>5</v>
      </c>
      <c r="G26" s="50">
        <f t="shared" si="1"/>
        <v>0</v>
      </c>
      <c r="H26" s="59">
        <f t="shared" si="2"/>
        <v>202.66</v>
      </c>
      <c r="I26" s="60">
        <v>36.33</v>
      </c>
      <c r="J26" s="44">
        <v>0</v>
      </c>
      <c r="K26" s="51">
        <v>0</v>
      </c>
      <c r="L26" s="51">
        <v>0</v>
      </c>
      <c r="M26" s="56">
        <f>IF((OR(I26="",I26="DNF",I26="DNC")),"",IF(I26="SDQ",$M$44,(I26+(5*J26)+(K26*10)-(L26*5))))</f>
        <v>36.33</v>
      </c>
      <c r="N26" s="60">
        <v>29.56</v>
      </c>
      <c r="O26" s="80">
        <v>0</v>
      </c>
      <c r="P26" s="51">
        <v>0</v>
      </c>
      <c r="Q26" s="51">
        <v>0</v>
      </c>
      <c r="R26" s="56">
        <f>IF((OR(N26="",N26="DNF",N26="DNC")),"",IF(N26="SDQ",$R$44,(N26+(5*O26)+(P26*10)-(Q26*5))))</f>
        <v>29.56</v>
      </c>
      <c r="S26" s="60">
        <v>64.900000000000006</v>
      </c>
      <c r="T26" s="44">
        <v>0</v>
      </c>
      <c r="U26" s="51">
        <v>0</v>
      </c>
      <c r="V26" s="51">
        <v>0</v>
      </c>
      <c r="W26" s="56">
        <f>IF((OR(S26="",S26="DNF",S26="DNC")),"",IF(S26="SDQ",W$44,(S26+(5*T26)+(U26*10)-(V26*5))))</f>
        <v>64.900000000000006</v>
      </c>
      <c r="X26" s="60">
        <v>38.39</v>
      </c>
      <c r="Y26" s="44">
        <v>0</v>
      </c>
      <c r="Z26" s="51">
        <v>0</v>
      </c>
      <c r="AA26" s="51">
        <v>0</v>
      </c>
      <c r="AB26" s="56">
        <f>IF((OR(X26="",X26="DNF",X26="DNC")),"",IF(X26="SDQ",AB$44,(X26+(5*Y26)+(Z26*10)-(AA26*5))))</f>
        <v>38.39</v>
      </c>
      <c r="AC26" s="60">
        <v>33.479999999999997</v>
      </c>
      <c r="AD26" s="44">
        <v>0</v>
      </c>
      <c r="AE26" s="51">
        <v>0</v>
      </c>
      <c r="AF26" s="51">
        <v>0</v>
      </c>
      <c r="AG26" s="56">
        <f>IF((OR(AC26="",AC26="DNF",AC26="DNC")),"",IF(AC26="SDQ",AG$44,(AC26+(5*AD26)+(AE26*10)-(AF26*5))))</f>
        <v>33.479999999999997</v>
      </c>
    </row>
    <row r="27" spans="1:33" s="9" customFormat="1" x14ac:dyDescent="0.15">
      <c r="A27" s="62">
        <v>23</v>
      </c>
      <c r="B27" s="48" t="s">
        <v>64</v>
      </c>
      <c r="C27" s="48" t="s">
        <v>41</v>
      </c>
      <c r="D27" s="44"/>
      <c r="E27" s="49">
        <f>RANK(H27,H$4:H$43,1)</f>
        <v>18</v>
      </c>
      <c r="F27" s="50">
        <f t="shared" si="0"/>
        <v>4</v>
      </c>
      <c r="G27" s="50">
        <f t="shared" si="1"/>
        <v>4</v>
      </c>
      <c r="H27" s="59">
        <f t="shared" si="2"/>
        <v>254.44000000000003</v>
      </c>
      <c r="I27" s="60">
        <v>62.58</v>
      </c>
      <c r="J27" s="44">
        <v>4</v>
      </c>
      <c r="K27" s="51">
        <v>0</v>
      </c>
      <c r="L27" s="51">
        <v>0</v>
      </c>
      <c r="M27" s="56">
        <f>IF((OR(I27="",I27="DNF",I27="DNC")),"",IF(I27="SDQ",$M$44,(I27+(5*J27)+(K27*10)-(L27*5))))</f>
        <v>82.58</v>
      </c>
      <c r="N27" s="60">
        <v>35.450000000000003</v>
      </c>
      <c r="O27" s="44">
        <v>0</v>
      </c>
      <c r="P27" s="51">
        <v>0</v>
      </c>
      <c r="Q27" s="51">
        <v>0</v>
      </c>
      <c r="R27" s="56">
        <f>IF((OR(N27="",N27="DNF",N27="DNC")),"",IF(N27="SDQ",$R$44,(N27+(5*O27)+(P27*10)-(Q27*5))))</f>
        <v>35.450000000000003</v>
      </c>
      <c r="S27" s="60">
        <v>43.2</v>
      </c>
      <c r="T27" s="44">
        <v>0</v>
      </c>
      <c r="U27" s="51">
        <v>0</v>
      </c>
      <c r="V27" s="51">
        <v>0</v>
      </c>
      <c r="W27" s="56">
        <f>IF((OR(S27="",S27="DNF",S27="DNC")),"",IF(S27="SDQ",W$44,(S27+(5*T27)+(U27*10)-(V27*5))))</f>
        <v>43.2</v>
      </c>
      <c r="X27" s="60">
        <v>47.53</v>
      </c>
      <c r="Y27" s="80">
        <v>0</v>
      </c>
      <c r="Z27" s="51">
        <v>0</v>
      </c>
      <c r="AA27" s="51">
        <v>0</v>
      </c>
      <c r="AB27" s="56">
        <f>IF((OR(X27="",X27="DNF",X27="DNC")),"",IF(X27="SDQ",AB$44,(X27+(5*Y27)+(Z27*10)-(AA27*5))))</f>
        <v>47.53</v>
      </c>
      <c r="AC27" s="60">
        <v>45.68</v>
      </c>
      <c r="AD27" s="44">
        <v>0</v>
      </c>
      <c r="AE27" s="51">
        <v>0</v>
      </c>
      <c r="AF27" s="51">
        <v>0</v>
      </c>
      <c r="AG27" s="56">
        <f>IF((OR(AC27="",AC27="DNF",AC27="DNC")),"",IF(AC27="SDQ",AG$44,(AC27+(5*AD27)+(AE27*10)-(AF27*5))))</f>
        <v>45.68</v>
      </c>
    </row>
    <row r="28" spans="1:33" s="9" customFormat="1" x14ac:dyDescent="0.15">
      <c r="A28" s="62">
        <v>24</v>
      </c>
      <c r="B28" s="48" t="s">
        <v>65</v>
      </c>
      <c r="C28" s="48" t="s">
        <v>62</v>
      </c>
      <c r="D28" s="44"/>
      <c r="E28" s="49">
        <f>RANK(H28,H$4:H$43,1)</f>
        <v>2</v>
      </c>
      <c r="F28" s="50">
        <f t="shared" si="0"/>
        <v>5</v>
      </c>
      <c r="G28" s="50">
        <f t="shared" si="1"/>
        <v>0</v>
      </c>
      <c r="H28" s="59">
        <f t="shared" si="2"/>
        <v>155.56</v>
      </c>
      <c r="I28" s="60">
        <v>34.200000000000003</v>
      </c>
      <c r="J28" s="44">
        <v>0</v>
      </c>
      <c r="K28" s="51">
        <v>1</v>
      </c>
      <c r="L28" s="51">
        <v>0</v>
      </c>
      <c r="M28" s="56">
        <f>IF((OR(I28="",I28="DNF",I28="DNC")),"",IF(I28="SDQ",$M$44,(I28+(5*J28)+(K28*10)-(L28*5))))</f>
        <v>44.2</v>
      </c>
      <c r="N28" s="60">
        <v>21.42</v>
      </c>
      <c r="O28" s="44">
        <v>0</v>
      </c>
      <c r="P28" s="51">
        <v>0</v>
      </c>
      <c r="Q28" s="51">
        <v>0</v>
      </c>
      <c r="R28" s="56">
        <f>IF((OR(N28="",N28="DNF",N28="DNC")),"",IF(N28="SDQ",$R$44,(N28+(5*O28)+(P28*10)-(Q28*5))))</f>
        <v>21.42</v>
      </c>
      <c r="S28" s="60">
        <v>30.56</v>
      </c>
      <c r="T28" s="44">
        <v>0</v>
      </c>
      <c r="U28" s="51">
        <v>0</v>
      </c>
      <c r="V28" s="51">
        <v>0</v>
      </c>
      <c r="W28" s="56">
        <f>IF((OR(S28="",S28="DNF",S28="DNC")),"",IF(S28="SDQ",W$44,(S28+(5*T28)+(U28*10)-(V28*5))))</f>
        <v>30.56</v>
      </c>
      <c r="X28" s="60">
        <v>29.66</v>
      </c>
      <c r="Y28" s="44">
        <v>0</v>
      </c>
      <c r="Z28" s="51">
        <v>0</v>
      </c>
      <c r="AA28" s="51">
        <v>0</v>
      </c>
      <c r="AB28" s="56">
        <f>IF((OR(X28="",X28="DNF",X28="DNC")),"",IF(X28="SDQ",AB$44,(X28+(5*Y28)+(Z28*10)-(AA28*5))))</f>
        <v>29.66</v>
      </c>
      <c r="AC28" s="60">
        <v>29.72</v>
      </c>
      <c r="AD28" s="44">
        <v>0</v>
      </c>
      <c r="AE28" s="51">
        <v>0</v>
      </c>
      <c r="AF28" s="51">
        <v>0</v>
      </c>
      <c r="AG28" s="56">
        <f>IF((OR(AC28="",AC28="DNF",AC28="DNC")),"",IF(AC28="SDQ",AG$44,(AC28+(5*AD28)+(AE28*10)-(AF28*5))))</f>
        <v>29.72</v>
      </c>
    </row>
    <row r="29" spans="1:33" s="9" customFormat="1" x14ac:dyDescent="0.15">
      <c r="A29" s="62">
        <v>25</v>
      </c>
      <c r="B29" s="48" t="s">
        <v>66</v>
      </c>
      <c r="C29" s="48" t="s">
        <v>62</v>
      </c>
      <c r="D29" s="44"/>
      <c r="E29" s="49">
        <f>RANK(H29,H$4:H$43,1)</f>
        <v>14</v>
      </c>
      <c r="F29" s="50">
        <f t="shared" si="0"/>
        <v>4</v>
      </c>
      <c r="G29" s="50">
        <f t="shared" si="1"/>
        <v>1</v>
      </c>
      <c r="H29" s="59">
        <f t="shared" si="2"/>
        <v>234.06999999999996</v>
      </c>
      <c r="I29" s="60">
        <v>57.83</v>
      </c>
      <c r="J29" s="44">
        <v>0</v>
      </c>
      <c r="K29" s="51">
        <v>0</v>
      </c>
      <c r="L29" s="51">
        <v>0</v>
      </c>
      <c r="M29" s="56">
        <f>IF((OR(I29="",I29="DNF",I29="DNC")),"",IF(I29="SDQ",$M$44,(I29+(5*J29)+(K29*10)-(L29*5))))</f>
        <v>57.83</v>
      </c>
      <c r="N29" s="60">
        <v>35.299999999999997</v>
      </c>
      <c r="O29" s="44">
        <v>0</v>
      </c>
      <c r="P29" s="51">
        <v>0</v>
      </c>
      <c r="Q29" s="51">
        <v>0</v>
      </c>
      <c r="R29" s="56">
        <f>IF((OR(N29="",N29="DNF",N29="DNC")),"",IF(N29="SDQ",$R$44,(N29+(5*O29)+(P29*10)-(Q29*5))))</f>
        <v>35.299999999999997</v>
      </c>
      <c r="S29" s="60">
        <v>44.39</v>
      </c>
      <c r="T29" s="44">
        <v>0</v>
      </c>
      <c r="U29" s="51">
        <v>0</v>
      </c>
      <c r="V29" s="51">
        <v>0</v>
      </c>
      <c r="W29" s="56">
        <f>IF((OR(S29="",S29="DNF",S29="DNC")),"",IF(S29="SDQ",W$44,(S29+(5*T29)+(U29*10)-(V29*5))))</f>
        <v>44.39</v>
      </c>
      <c r="X29" s="60">
        <v>42.58</v>
      </c>
      <c r="Y29" s="44">
        <v>1</v>
      </c>
      <c r="Z29" s="51">
        <v>0</v>
      </c>
      <c r="AA29" s="51">
        <v>0</v>
      </c>
      <c r="AB29" s="56">
        <f>IF((OR(X29="",X29="DNF",X29="DNC")),"",IF(X29="SDQ",AB$44,(X29+(5*Y29)+(Z29*10)-(AA29*5))))</f>
        <v>47.58</v>
      </c>
      <c r="AC29" s="60">
        <v>48.97</v>
      </c>
      <c r="AD29" s="44">
        <v>0</v>
      </c>
      <c r="AE29" s="51">
        <v>0</v>
      </c>
      <c r="AF29" s="51">
        <v>0</v>
      </c>
      <c r="AG29" s="56">
        <f>IF((OR(AC29="",AC29="DNF",AC29="DNC")),"",IF(AC29="SDQ",AG$44,(AC29+(5*AD29)+(AE29*10)-(AF29*5))))</f>
        <v>48.97</v>
      </c>
    </row>
    <row r="30" spans="1:33" s="9" customFormat="1" x14ac:dyDescent="0.15">
      <c r="A30" s="62">
        <v>26</v>
      </c>
      <c r="B30" s="48" t="s">
        <v>67</v>
      </c>
      <c r="C30" s="48" t="s">
        <v>38</v>
      </c>
      <c r="D30" s="44"/>
      <c r="E30" s="49">
        <f>RANK(H30,H$4:H$43,1)</f>
        <v>31</v>
      </c>
      <c r="F30" s="50">
        <f t="shared" si="0"/>
        <v>1</v>
      </c>
      <c r="G30" s="50">
        <f t="shared" si="1"/>
        <v>33</v>
      </c>
      <c r="H30" s="59">
        <f t="shared" si="2"/>
        <v>366.45000000000005</v>
      </c>
      <c r="I30" s="60">
        <v>51.12</v>
      </c>
      <c r="J30" s="44">
        <v>3</v>
      </c>
      <c r="K30" s="51">
        <v>0</v>
      </c>
      <c r="L30" s="51">
        <v>0</v>
      </c>
      <c r="M30" s="56">
        <f>IF((OR(I30="",I30="DNF",I30="DNC")),"",IF(I30="SDQ",$M$44,(I30+(5*J30)+(K30*10)-(L30*5))))</f>
        <v>66.12</v>
      </c>
      <c r="N30" s="61" t="s">
        <v>68</v>
      </c>
      <c r="O30" s="44">
        <v>22</v>
      </c>
      <c r="P30" s="51">
        <v>0</v>
      </c>
      <c r="Q30" s="51">
        <v>0</v>
      </c>
      <c r="R30" s="56">
        <f>IF((OR(N30="",N30="DNF",N30="DNC")),"",IF(N30="SDQ",$R$44,(N30+(5*O30)+(P30*10)-(Q30*5))))</f>
        <v>140</v>
      </c>
      <c r="S30" s="60">
        <v>37</v>
      </c>
      <c r="T30" s="80">
        <v>0</v>
      </c>
      <c r="U30" s="51">
        <v>0</v>
      </c>
      <c r="V30" s="51">
        <v>0</v>
      </c>
      <c r="W30" s="56">
        <f>IF((OR(S30="",S30="DNF",S30="DNC")),"",IF(S30="SDQ",W$44,(S30+(5*T30)+(U30*10)-(V30*5))))</f>
        <v>37</v>
      </c>
      <c r="X30" s="60">
        <v>37.22</v>
      </c>
      <c r="Y30" s="44">
        <v>4</v>
      </c>
      <c r="Z30" s="51">
        <v>0</v>
      </c>
      <c r="AA30" s="51">
        <v>0</v>
      </c>
      <c r="AB30" s="56">
        <f>IF((OR(X30="",X30="DNF",X30="DNC")),"",IF(X30="SDQ",AB$44,(X30+(5*Y30)+(Z30*10)-(AA30*5))))</f>
        <v>57.22</v>
      </c>
      <c r="AC30" s="60">
        <v>46.11</v>
      </c>
      <c r="AD30" s="44">
        <v>4</v>
      </c>
      <c r="AE30" s="51">
        <v>0</v>
      </c>
      <c r="AF30" s="51">
        <v>0</v>
      </c>
      <c r="AG30" s="56">
        <f>IF((OR(AC30="",AC30="DNF",AC30="DNC")),"",IF(AC30="SDQ",AG$44,(AC30+(5*AD30)+(AE30*10)-(AF30*5))))</f>
        <v>66.11</v>
      </c>
    </row>
    <row r="31" spans="1:33" s="9" customFormat="1" x14ac:dyDescent="0.15">
      <c r="A31" s="62">
        <v>27</v>
      </c>
      <c r="B31" s="48" t="s">
        <v>69</v>
      </c>
      <c r="C31" s="48" t="s">
        <v>77</v>
      </c>
      <c r="D31" s="44"/>
      <c r="E31" s="49">
        <f>RANK(H31,H$4:H$43,1)</f>
        <v>24</v>
      </c>
      <c r="F31" s="50">
        <f t="shared" si="0"/>
        <v>1</v>
      </c>
      <c r="G31" s="50">
        <f t="shared" si="1"/>
        <v>6</v>
      </c>
      <c r="H31" s="59">
        <f t="shared" si="2"/>
        <v>304.14999999999998</v>
      </c>
      <c r="I31" s="60">
        <v>56.08</v>
      </c>
      <c r="J31" s="44">
        <v>1</v>
      </c>
      <c r="K31" s="51">
        <v>0</v>
      </c>
      <c r="L31" s="51">
        <v>0</v>
      </c>
      <c r="M31" s="56">
        <f>IF((OR(I31="",I31="DNF",I31="DNC")),"",IF(I31="SDQ",$M$44,(I31+(5*J31)+(K31*10)-(L31*5))))</f>
        <v>61.08</v>
      </c>
      <c r="N31" s="60">
        <v>41.81</v>
      </c>
      <c r="O31" s="44">
        <v>1</v>
      </c>
      <c r="P31" s="51">
        <v>0</v>
      </c>
      <c r="Q31" s="51">
        <v>0</v>
      </c>
      <c r="R31" s="56">
        <f>IF((OR(N31="",N31="DNF",N31="DNC")),"",IF(N31="SDQ",$R$44,(N31+(5*O31)+(P31*10)-(Q31*5))))</f>
        <v>46.81</v>
      </c>
      <c r="S31" s="60">
        <v>69.19</v>
      </c>
      <c r="T31" s="44">
        <v>2</v>
      </c>
      <c r="U31" s="51">
        <v>1</v>
      </c>
      <c r="V31" s="51">
        <v>0</v>
      </c>
      <c r="W31" s="56">
        <f>IF((OR(S31="",S31="DNF",S31="DNC")),"",IF(S31="SDQ",W$44,(S31+(5*T31)+(U31*10)-(V31*5))))</f>
        <v>89.19</v>
      </c>
      <c r="X31" s="60">
        <v>49.39</v>
      </c>
      <c r="Y31" s="44">
        <v>2</v>
      </c>
      <c r="Z31" s="51">
        <v>0</v>
      </c>
      <c r="AA31" s="51">
        <v>0</v>
      </c>
      <c r="AB31" s="56">
        <f>IF((OR(X31="",X31="DNF",X31="DNC")),"",IF(X31="SDQ",AB$44,(X31+(5*Y31)+(Z31*10)-(AA31*5))))</f>
        <v>59.39</v>
      </c>
      <c r="AC31" s="60">
        <v>47.68</v>
      </c>
      <c r="AD31" s="44">
        <v>0</v>
      </c>
      <c r="AE31" s="51">
        <v>0</v>
      </c>
      <c r="AF31" s="51">
        <v>0</v>
      </c>
      <c r="AG31" s="56">
        <f>IF((OR(AC31="",AC31="DNF",AC31="DNC")),"",IF(AC31="SDQ",AG$44,(AC31+(5*AD31)+(AE31*10)-(AF31*5))))</f>
        <v>47.68</v>
      </c>
    </row>
    <row r="32" spans="1:33" s="9" customFormat="1" x14ac:dyDescent="0.15">
      <c r="A32" s="62">
        <v>28</v>
      </c>
      <c r="B32" s="48" t="s">
        <v>70</v>
      </c>
      <c r="C32" s="48" t="s">
        <v>78</v>
      </c>
      <c r="D32" s="44"/>
      <c r="E32" s="49">
        <f>RANK(H32,H$4:H$43,1)</f>
        <v>11</v>
      </c>
      <c r="F32" s="50">
        <f t="shared" si="0"/>
        <v>5</v>
      </c>
      <c r="G32" s="50">
        <f t="shared" si="1"/>
        <v>0</v>
      </c>
      <c r="H32" s="59">
        <f t="shared" si="2"/>
        <v>208.10000000000002</v>
      </c>
      <c r="I32" s="60">
        <v>46.01</v>
      </c>
      <c r="J32" s="44">
        <v>0</v>
      </c>
      <c r="K32" s="51">
        <v>0</v>
      </c>
      <c r="L32" s="51">
        <v>0</v>
      </c>
      <c r="M32" s="56">
        <f>IF((OR(I32="",I32="DNF",I32="DNC")),"",IF(I32="SDQ",$M$44,(I32+(5*J32)+(K32*10)-(L32*5))))</f>
        <v>46.01</v>
      </c>
      <c r="N32" s="60">
        <v>34.67</v>
      </c>
      <c r="O32" s="44">
        <v>0</v>
      </c>
      <c r="P32" s="51">
        <v>0</v>
      </c>
      <c r="Q32" s="51">
        <v>0</v>
      </c>
      <c r="R32" s="56">
        <f>IF((OR(N32="",N32="DNF",N32="DNC")),"",IF(N32="SDQ",$R$44,(N32+(5*O32)+(P32*10)-(Q32*5))))</f>
        <v>34.67</v>
      </c>
      <c r="S32" s="60">
        <v>39.47</v>
      </c>
      <c r="T32" s="44">
        <v>0</v>
      </c>
      <c r="U32" s="51">
        <v>0</v>
      </c>
      <c r="V32" s="51">
        <v>0</v>
      </c>
      <c r="W32" s="56">
        <f>IF((OR(S32="",S32="DNF",S32="DNC")),"",IF(S32="SDQ",W$44,(S32+(5*T32)+(U32*10)-(V32*5))))</f>
        <v>39.47</v>
      </c>
      <c r="X32" s="60">
        <v>41.62</v>
      </c>
      <c r="Y32" s="44">
        <v>0</v>
      </c>
      <c r="Z32" s="51">
        <v>0</v>
      </c>
      <c r="AA32" s="51">
        <v>0</v>
      </c>
      <c r="AB32" s="56">
        <f>IF((OR(X32="",X32="DNF",X32="DNC")),"",IF(X32="SDQ",AB$44,(X32+(5*Y32)+(Z32*10)-(AA32*5))))</f>
        <v>41.62</v>
      </c>
      <c r="AC32" s="60">
        <v>46.33</v>
      </c>
      <c r="AD32" s="44">
        <v>0</v>
      </c>
      <c r="AE32" s="51">
        <v>0</v>
      </c>
      <c r="AF32" s="51">
        <v>0</v>
      </c>
      <c r="AG32" s="56">
        <f>IF((OR(AC32="",AC32="DNF",AC32="DNC")),"",IF(AC32="SDQ",AG$44,(AC32+(5*AD32)+(AE32*10)-(AF32*5))))</f>
        <v>46.33</v>
      </c>
    </row>
    <row r="33" spans="1:33" s="9" customFormat="1" x14ac:dyDescent="0.15">
      <c r="A33" s="62">
        <v>29</v>
      </c>
      <c r="B33" s="48" t="s">
        <v>71</v>
      </c>
      <c r="C33" s="48" t="s">
        <v>79</v>
      </c>
      <c r="D33" s="44"/>
      <c r="E33" s="49">
        <f>RANK(H33,H$4:H$43,1)</f>
        <v>1</v>
      </c>
      <c r="F33" s="50">
        <f t="shared" si="0"/>
        <v>5</v>
      </c>
      <c r="G33" s="50">
        <f t="shared" si="1"/>
        <v>0</v>
      </c>
      <c r="H33" s="59">
        <f t="shared" si="2"/>
        <v>126.82999999999998</v>
      </c>
      <c r="I33" s="60">
        <v>32.270000000000003</v>
      </c>
      <c r="J33" s="44">
        <v>0</v>
      </c>
      <c r="K33" s="51">
        <v>0</v>
      </c>
      <c r="L33" s="51">
        <v>0</v>
      </c>
      <c r="M33" s="56">
        <f>IF((OR(I33="",I33="DNF",I33="DNC")),"",IF(I33="SDQ",$M$44,(I33+(5*J33)+(K33*10)-(L33*5))))</f>
        <v>32.270000000000003</v>
      </c>
      <c r="N33" s="60">
        <v>19.239999999999998</v>
      </c>
      <c r="O33" s="44">
        <v>0</v>
      </c>
      <c r="P33" s="51">
        <v>0</v>
      </c>
      <c r="Q33" s="51">
        <v>0</v>
      </c>
      <c r="R33" s="56">
        <f>IF((OR(N33="",N33="DNF",N33="DNC")),"",IF(N33="SDQ",$R$44,(N33+(5*O33)+(P33*10)-(Q33*5))))</f>
        <v>19.239999999999998</v>
      </c>
      <c r="S33" s="60">
        <v>25.9</v>
      </c>
      <c r="T33" s="44">
        <v>0</v>
      </c>
      <c r="U33" s="51">
        <v>0</v>
      </c>
      <c r="V33" s="51">
        <v>0</v>
      </c>
      <c r="W33" s="56">
        <f>IF((OR(S33="",S33="DNF",S33="DNC")),"",IF(S33="SDQ",W$44,(S33+(5*T33)+(U33*10)-(V33*5))))</f>
        <v>25.9</v>
      </c>
      <c r="X33" s="60">
        <v>25.07</v>
      </c>
      <c r="Y33" s="44">
        <v>0</v>
      </c>
      <c r="Z33" s="51">
        <v>0</v>
      </c>
      <c r="AA33" s="51">
        <v>0</v>
      </c>
      <c r="AB33" s="56">
        <f>IF((OR(X33="",X33="DNF",X33="DNC")),"",IF(X33="SDQ",AB$44,(X33+(5*Y33)+(Z33*10)-(AA33*5))))</f>
        <v>25.07</v>
      </c>
      <c r="AC33" s="60">
        <v>24.35</v>
      </c>
      <c r="AD33" s="44">
        <v>0</v>
      </c>
      <c r="AE33" s="51">
        <v>0</v>
      </c>
      <c r="AF33" s="51">
        <v>0</v>
      </c>
      <c r="AG33" s="56">
        <f>IF((OR(AC33="",AC33="DNF",AC33="DNC")),"",IF(AC33="SDQ",AG$44,(AC33+(5*AD33)+(AE33*10)-(AF33*5))))</f>
        <v>24.35</v>
      </c>
    </row>
    <row r="34" spans="1:33" s="9" customFormat="1" x14ac:dyDescent="0.15">
      <c r="A34" s="62">
        <v>30</v>
      </c>
      <c r="B34" s="48" t="s">
        <v>72</v>
      </c>
      <c r="C34" s="48" t="s">
        <v>80</v>
      </c>
      <c r="D34" s="44"/>
      <c r="E34" s="49">
        <f>RANK(H34,H$4:H$43,1)</f>
        <v>9</v>
      </c>
      <c r="F34" s="50">
        <f t="shared" si="0"/>
        <v>5</v>
      </c>
      <c r="G34" s="50">
        <f t="shared" si="1"/>
        <v>0</v>
      </c>
      <c r="H34" s="59">
        <f t="shared" si="2"/>
        <v>188.52</v>
      </c>
      <c r="I34" s="60">
        <v>49</v>
      </c>
      <c r="J34" s="44">
        <v>0</v>
      </c>
      <c r="K34" s="51">
        <v>0</v>
      </c>
      <c r="L34" s="51">
        <v>0</v>
      </c>
      <c r="M34" s="56">
        <f>IF((OR(I34="",I34="DNF",I34="DNC")),"",IF(I34="SDQ",$M$44,(I34+(5*J34)+(K34*10)-(L34*5))))</f>
        <v>49</v>
      </c>
      <c r="N34" s="60">
        <v>33.43</v>
      </c>
      <c r="O34" s="44">
        <v>0</v>
      </c>
      <c r="P34" s="51">
        <v>0</v>
      </c>
      <c r="Q34" s="51">
        <v>0</v>
      </c>
      <c r="R34" s="56">
        <f>IF((OR(N34="",N34="DNF",N34="DNC")),"",IF(N34="SDQ",$R$44,(N34+(5*O34)+(P34*10)-(Q34*5))))</f>
        <v>33.43</v>
      </c>
      <c r="S34" s="60">
        <v>33.21</v>
      </c>
      <c r="T34" s="44">
        <v>0</v>
      </c>
      <c r="U34" s="51">
        <v>0</v>
      </c>
      <c r="V34" s="51">
        <v>0</v>
      </c>
      <c r="W34" s="56">
        <f>IF((OR(S34="",S34="DNF",S34="DNC")),"",IF(S34="SDQ",W$44,(S34+(5*T34)+(U34*10)-(V34*5))))</f>
        <v>33.21</v>
      </c>
      <c r="X34" s="60">
        <v>34.51</v>
      </c>
      <c r="Y34" s="44">
        <v>0</v>
      </c>
      <c r="Z34" s="51">
        <v>0</v>
      </c>
      <c r="AA34" s="51">
        <v>0</v>
      </c>
      <c r="AB34" s="56">
        <f>IF((OR(X34="",X34="DNF",X34="DNC")),"",IF(X34="SDQ",AB$44,(X34+(5*Y34)+(Z34*10)-(AA34*5))))</f>
        <v>34.51</v>
      </c>
      <c r="AC34" s="60">
        <v>38.369999999999997</v>
      </c>
      <c r="AD34" s="80">
        <v>0</v>
      </c>
      <c r="AE34" s="51">
        <v>0</v>
      </c>
      <c r="AF34" s="51">
        <v>0</v>
      </c>
      <c r="AG34" s="56">
        <f>IF((OR(AC34="",AC34="DNF",AC34="DNC")),"",IF(AC34="SDQ",AG$44,(AC34+(5*AD34)+(AE34*10)-(AF34*5))))</f>
        <v>38.369999999999997</v>
      </c>
    </row>
    <row r="35" spans="1:33" s="9" customFormat="1" x14ac:dyDescent="0.15">
      <c r="A35" s="62">
        <v>31</v>
      </c>
      <c r="B35" s="48" t="s">
        <v>73</v>
      </c>
      <c r="C35" s="48" t="s">
        <v>81</v>
      </c>
      <c r="D35" s="44"/>
      <c r="E35" s="49">
        <f>RANK(H35,H$4:H$43,1)</f>
        <v>25</v>
      </c>
      <c r="F35" s="50">
        <f t="shared" si="0"/>
        <v>3</v>
      </c>
      <c r="G35" s="50">
        <f t="shared" si="1"/>
        <v>5</v>
      </c>
      <c r="H35" s="59">
        <f t="shared" si="2"/>
        <v>307.33000000000004</v>
      </c>
      <c r="I35" s="60">
        <v>62.76</v>
      </c>
      <c r="J35" s="44">
        <v>0</v>
      </c>
      <c r="K35" s="51">
        <v>0</v>
      </c>
      <c r="L35" s="51">
        <v>0</v>
      </c>
      <c r="M35" s="56">
        <f>IF((OR(I35="",I35="DNF",I35="DNC")),"",IF(I35="SDQ",$M$44,(I35+(5*J35)+(K35*10)-(L35*5))))</f>
        <v>62.76</v>
      </c>
      <c r="N35" s="60">
        <v>55.55</v>
      </c>
      <c r="O35" s="44">
        <v>3</v>
      </c>
      <c r="P35" s="51">
        <v>0</v>
      </c>
      <c r="Q35" s="51">
        <v>0</v>
      </c>
      <c r="R35" s="56">
        <f>IF((OR(N35="",N35="DNF",N35="DNC")),"",IF(N35="SDQ",$R$44,(N35+(5*O35)+(P35*10)-(Q35*5))))</f>
        <v>70.55</v>
      </c>
      <c r="S35" s="60">
        <v>51.47</v>
      </c>
      <c r="T35" s="44">
        <v>0</v>
      </c>
      <c r="U35" s="51">
        <v>0</v>
      </c>
      <c r="V35" s="51">
        <v>0</v>
      </c>
      <c r="W35" s="56">
        <f>IF((OR(S35="",S35="DNF",S35="DNC")),"",IF(S35="SDQ",W$44,(S35+(5*T35)+(U35*10)-(V35*5))))</f>
        <v>51.47</v>
      </c>
      <c r="X35" s="60">
        <v>62.52</v>
      </c>
      <c r="Y35" s="44">
        <v>2</v>
      </c>
      <c r="Z35" s="51">
        <v>0</v>
      </c>
      <c r="AA35" s="51">
        <v>0</v>
      </c>
      <c r="AB35" s="56">
        <f>IF((OR(X35="",X35="DNF",X35="DNC")),"",IF(X35="SDQ",AB$44,(X35+(5*Y35)+(Z35*10)-(AA35*5))))</f>
        <v>72.52000000000001</v>
      </c>
      <c r="AC35" s="60">
        <v>50.03</v>
      </c>
      <c r="AD35" s="44">
        <v>0</v>
      </c>
      <c r="AE35" s="51">
        <v>0</v>
      </c>
      <c r="AF35" s="51">
        <v>0</v>
      </c>
      <c r="AG35" s="56">
        <f>IF((OR(AC35="",AC35="DNF",AC35="DNC")),"",IF(AC35="SDQ",AG$44,(AC35+(5*AD35)+(AE35*10)-(AF35*5))))</f>
        <v>50.03</v>
      </c>
    </row>
    <row r="36" spans="1:33" s="9" customFormat="1" x14ac:dyDescent="0.15">
      <c r="A36" s="62">
        <v>32</v>
      </c>
      <c r="B36" s="48" t="s">
        <v>74</v>
      </c>
      <c r="C36" s="48" t="s">
        <v>51</v>
      </c>
      <c r="D36" s="44"/>
      <c r="E36" s="49">
        <f>RANK(H36,H$4:H$43,1)</f>
        <v>6</v>
      </c>
      <c r="F36" s="50">
        <f t="shared" si="0"/>
        <v>1</v>
      </c>
      <c r="G36" s="50">
        <f t="shared" si="1"/>
        <v>9</v>
      </c>
      <c r="H36" s="59">
        <f t="shared" si="2"/>
        <v>167.5</v>
      </c>
      <c r="I36" s="60">
        <v>32.119999999999997</v>
      </c>
      <c r="J36" s="44">
        <v>1</v>
      </c>
      <c r="K36" s="51">
        <v>0</v>
      </c>
      <c r="L36" s="51">
        <v>0</v>
      </c>
      <c r="M36" s="56">
        <f>IF((OR(I36="",I36="DNF",I36="DNC")),"",IF(I36="SDQ",$M$44,(I36+(5*J36)+(K36*10)-(L36*5))))</f>
        <v>37.119999999999997</v>
      </c>
      <c r="N36" s="60">
        <v>18.07</v>
      </c>
      <c r="O36" s="44">
        <v>0</v>
      </c>
      <c r="P36" s="51">
        <v>0</v>
      </c>
      <c r="Q36" s="51">
        <v>0</v>
      </c>
      <c r="R36" s="56">
        <f>IF((OR(N36="",N36="DNF",N36="DNC")),"",IF(N36="SDQ",$R$44,(N36+(5*O36)+(P36*10)-(Q36*5))))</f>
        <v>18.07</v>
      </c>
      <c r="S36" s="60">
        <v>23.62</v>
      </c>
      <c r="T36" s="44">
        <v>3</v>
      </c>
      <c r="U36" s="51">
        <v>0</v>
      </c>
      <c r="V36" s="51">
        <v>0</v>
      </c>
      <c r="W36" s="56">
        <f>IF((OR(S36="",S36="DNF",S36="DNC")),"",IF(S36="SDQ",W$44,(S36+(5*T36)+(U36*10)-(V36*5))))</f>
        <v>38.620000000000005</v>
      </c>
      <c r="X36" s="60">
        <v>25.16</v>
      </c>
      <c r="Y36" s="44">
        <v>3</v>
      </c>
      <c r="Z36" s="51">
        <v>0</v>
      </c>
      <c r="AA36" s="51">
        <v>0</v>
      </c>
      <c r="AB36" s="56">
        <f>IF((OR(X36="",X36="DNF",X36="DNC")),"",IF(X36="SDQ",AB$44,(X36+(5*Y36)+(Z36*10)-(AA36*5))))</f>
        <v>40.159999999999997</v>
      </c>
      <c r="AC36" s="60">
        <v>23.53</v>
      </c>
      <c r="AD36" s="44">
        <v>2</v>
      </c>
      <c r="AE36" s="51">
        <v>0</v>
      </c>
      <c r="AF36" s="51">
        <v>0</v>
      </c>
      <c r="AG36" s="56">
        <f>IF((OR(AC36="",AC36="DNF",AC36="DNC")),"",IF(AC36="SDQ",AG$44,(AC36+(5*AD36)+(AE36*10)-(AF36*5))))</f>
        <v>33.53</v>
      </c>
    </row>
    <row r="37" spans="1:33" s="9" customFormat="1" x14ac:dyDescent="0.15">
      <c r="A37" s="62">
        <v>33</v>
      </c>
      <c r="B37" s="48" t="s">
        <v>75</v>
      </c>
      <c r="C37" s="48" t="s">
        <v>82</v>
      </c>
      <c r="D37" s="44"/>
      <c r="E37" s="49">
        <f>RANK(H37,H$4:H$43,1)</f>
        <v>15</v>
      </c>
      <c r="F37" s="50">
        <f t="shared" si="0"/>
        <v>4</v>
      </c>
      <c r="G37" s="50">
        <f t="shared" si="1"/>
        <v>1</v>
      </c>
      <c r="H37" s="59">
        <f t="shared" si="2"/>
        <v>241.02000000000004</v>
      </c>
      <c r="I37" s="60">
        <v>57.88</v>
      </c>
      <c r="J37" s="44">
        <v>0</v>
      </c>
      <c r="K37" s="51">
        <v>0</v>
      </c>
      <c r="L37" s="51">
        <v>0</v>
      </c>
      <c r="M37" s="56">
        <f>IF((OR(I37="",I37="DNF",I37="DNC")),"",IF(I37="SDQ",$M$44,(I37+(5*J37)+(K37*10)-(L37*5))))</f>
        <v>57.88</v>
      </c>
      <c r="N37" s="60">
        <v>35.68</v>
      </c>
      <c r="O37" s="44">
        <v>1</v>
      </c>
      <c r="P37" s="51">
        <v>0</v>
      </c>
      <c r="Q37" s="51">
        <v>0</v>
      </c>
      <c r="R37" s="56">
        <f>IF((OR(N37="",N37="DNF",N37="DNC")),"",IF(N37="SDQ",$R$44,(N37+(5*O37)+(P37*10)-(Q37*5))))</f>
        <v>40.68</v>
      </c>
      <c r="S37" s="60">
        <v>47.9</v>
      </c>
      <c r="T37" s="44">
        <v>0</v>
      </c>
      <c r="U37" s="51">
        <v>0</v>
      </c>
      <c r="V37" s="51">
        <v>0</v>
      </c>
      <c r="W37" s="56">
        <f>IF((OR(S37="",S37="DNF",S37="DNC")),"",IF(S37="SDQ",W$44,(S37+(5*T37)+(U37*10)-(V37*5))))</f>
        <v>47.9</v>
      </c>
      <c r="X37" s="60">
        <v>49.2</v>
      </c>
      <c r="Y37" s="44">
        <v>0</v>
      </c>
      <c r="Z37" s="51">
        <v>0</v>
      </c>
      <c r="AA37" s="51">
        <v>0</v>
      </c>
      <c r="AB37" s="56">
        <f>IF((OR(X37="",X37="DNF",X37="DNC")),"",IF(X37="SDQ",AB$44,(X37+(5*Y37)+(Z37*10)-(AA37*5))))</f>
        <v>49.2</v>
      </c>
      <c r="AC37" s="60">
        <v>45.36</v>
      </c>
      <c r="AD37" s="44">
        <v>0</v>
      </c>
      <c r="AE37" s="51">
        <v>0</v>
      </c>
      <c r="AF37" s="51">
        <v>0</v>
      </c>
      <c r="AG37" s="56">
        <f>IF((OR(AC37="",AC37="DNF",AC37="DNC")),"",IF(AC37="SDQ",AG$44,(AC37+(5*AD37)+(AE37*10)-(AF37*5))))</f>
        <v>45.36</v>
      </c>
    </row>
    <row r="38" spans="1:33" s="9" customFormat="1" x14ac:dyDescent="0.15">
      <c r="A38" s="62">
        <v>34</v>
      </c>
      <c r="B38" s="48" t="s">
        <v>76</v>
      </c>
      <c r="C38" s="48" t="s">
        <v>83</v>
      </c>
      <c r="D38" s="45"/>
      <c r="E38" s="49">
        <f>RANK(H38,H$4:H$43,1)</f>
        <v>5</v>
      </c>
      <c r="F38" s="50">
        <f t="shared" si="0"/>
        <v>3</v>
      </c>
      <c r="G38" s="50">
        <f t="shared" si="1"/>
        <v>3</v>
      </c>
      <c r="H38" s="59">
        <f t="shared" si="2"/>
        <v>165.66</v>
      </c>
      <c r="I38" s="60">
        <v>35.54</v>
      </c>
      <c r="J38" s="44">
        <v>0</v>
      </c>
      <c r="K38" s="51">
        <v>0</v>
      </c>
      <c r="L38" s="51">
        <v>0</v>
      </c>
      <c r="M38" s="56">
        <f>IF((OR(I38="",I38="DNF",I38="DNC")),"",IF(I38="SDQ",$M$44,(I38+(5*J38)+(K38*10)-(L38*5))))</f>
        <v>35.54</v>
      </c>
      <c r="N38" s="60">
        <v>24.41</v>
      </c>
      <c r="O38" s="44">
        <v>1</v>
      </c>
      <c r="P38" s="51">
        <v>0</v>
      </c>
      <c r="Q38" s="51">
        <v>0</v>
      </c>
      <c r="R38" s="56">
        <f>IF((OR(N38="",N38="DNF",N38="DNC")),"",IF(N38="SDQ",$R$44,(N38+(5*O38)+(P38*10)-(Q38*5))))</f>
        <v>29.41</v>
      </c>
      <c r="S38" s="60">
        <v>27.46</v>
      </c>
      <c r="T38" s="44">
        <v>2</v>
      </c>
      <c r="U38" s="51">
        <v>0</v>
      </c>
      <c r="V38" s="51">
        <v>0</v>
      </c>
      <c r="W38" s="56">
        <f>IF((OR(S38="",S38="DNF",S38="DNC")),"",IF(S38="SDQ",W$44,(S38+(5*T38)+(U38*10)-(V38*5))))</f>
        <v>37.46</v>
      </c>
      <c r="X38" s="60">
        <v>33.9</v>
      </c>
      <c r="Y38" s="80">
        <v>0</v>
      </c>
      <c r="Z38" s="51">
        <v>0</v>
      </c>
      <c r="AA38" s="51">
        <v>0</v>
      </c>
      <c r="AB38" s="56">
        <f>IF((OR(X38="",X38="DNF",X38="DNC")),"",IF(X38="SDQ",AB$44,(X38+(5*Y38)+(Z38*10)-(AA38*5))))</f>
        <v>33.9</v>
      </c>
      <c r="AC38" s="60">
        <v>29.35</v>
      </c>
      <c r="AD38" s="44">
        <v>0</v>
      </c>
      <c r="AE38" s="51">
        <v>0</v>
      </c>
      <c r="AF38" s="51">
        <v>0</v>
      </c>
      <c r="AG38" s="56">
        <f>IF((OR(AC38="",AC38="DNF",AC38="DNC")),"",IF(AC38="SDQ",AG$44,(AC38+(5*AD38)+(AE38*10)-(AF38*5))))</f>
        <v>29.35</v>
      </c>
    </row>
    <row r="39" spans="1:33" s="9" customFormat="1" x14ac:dyDescent="0.15">
      <c r="A39" s="62">
        <v>35</v>
      </c>
      <c r="B39" s="48" t="s">
        <v>84</v>
      </c>
      <c r="C39" s="48" t="s">
        <v>88</v>
      </c>
      <c r="D39" s="45"/>
      <c r="E39" s="49">
        <f>RANK(H39,H$4:H$43,1)</f>
        <v>3</v>
      </c>
      <c r="F39" s="50">
        <f t="shared" si="0"/>
        <v>2</v>
      </c>
      <c r="G39" s="50">
        <f t="shared" si="1"/>
        <v>3</v>
      </c>
      <c r="H39" s="59">
        <f t="shared" si="2"/>
        <v>159.68</v>
      </c>
      <c r="I39" s="60">
        <v>36.340000000000003</v>
      </c>
      <c r="J39" s="44">
        <v>1</v>
      </c>
      <c r="K39" s="51">
        <v>0</v>
      </c>
      <c r="L39" s="51">
        <v>0</v>
      </c>
      <c r="M39" s="56">
        <f>IF((OR(I39="",I39="DNF",I39="DNC")),"",IF(I39="SDQ",$M$44,(I39+(5*J39)+(K39*10)-(L39*5))))</f>
        <v>41.34</v>
      </c>
      <c r="N39" s="60">
        <v>21.76</v>
      </c>
      <c r="O39" s="44">
        <v>1</v>
      </c>
      <c r="P39" s="51">
        <v>0</v>
      </c>
      <c r="Q39" s="51">
        <v>0</v>
      </c>
      <c r="R39" s="56">
        <f>IF((OR(N39="",N39="DNF",N39="DNC")),"",IF(N39="SDQ",$R$44,(N39+(5*O39)+(P39*10)-(Q39*5))))</f>
        <v>26.76</v>
      </c>
      <c r="S39" s="60">
        <v>27.16</v>
      </c>
      <c r="T39" s="44">
        <v>1</v>
      </c>
      <c r="U39" s="51">
        <v>0</v>
      </c>
      <c r="V39" s="51">
        <v>0</v>
      </c>
      <c r="W39" s="56">
        <f>IF((OR(S39="",S39="DNF",S39="DNC")),"",IF(S39="SDQ",W$44,(S39+(5*T39)+(U39*10)-(V39*5))))</f>
        <v>32.159999999999997</v>
      </c>
      <c r="X39" s="60">
        <v>29.91</v>
      </c>
      <c r="Y39" s="80">
        <v>0</v>
      </c>
      <c r="Z39" s="51">
        <v>0</v>
      </c>
      <c r="AA39" s="51">
        <v>0</v>
      </c>
      <c r="AB39" s="56">
        <f>IF((OR(X39="",X39="DNF",X39="DNC")),"",IF(X39="SDQ",AB$44,(X39+(5*Y39)+(Z39*10)-(AA39*5))))</f>
        <v>29.91</v>
      </c>
      <c r="AC39" s="60">
        <v>29.51</v>
      </c>
      <c r="AD39" s="44">
        <v>0</v>
      </c>
      <c r="AE39" s="51">
        <v>0</v>
      </c>
      <c r="AF39" s="51">
        <v>0</v>
      </c>
      <c r="AG39" s="56">
        <f>IF((OR(AC39="",AC39="DNF",AC39="DNC")),"",IF(AC39="SDQ",AG$44,(AC39+(5*AD39)+(AE39*10)-(AF39*5))))</f>
        <v>29.51</v>
      </c>
    </row>
    <row r="40" spans="1:33" s="9" customFormat="1" x14ac:dyDescent="0.15">
      <c r="A40" s="62">
        <v>36</v>
      </c>
      <c r="B40" s="48" t="s">
        <v>85</v>
      </c>
      <c r="C40" s="48" t="s">
        <v>89</v>
      </c>
      <c r="D40" s="44"/>
      <c r="E40" s="49">
        <f>RANK(H40,H$4:H$43,1)</f>
        <v>20</v>
      </c>
      <c r="F40" s="50">
        <f t="shared" si="0"/>
        <v>3</v>
      </c>
      <c r="G40" s="50">
        <f t="shared" si="1"/>
        <v>3</v>
      </c>
      <c r="H40" s="59">
        <f t="shared" si="2"/>
        <v>279.06</v>
      </c>
      <c r="I40" s="60">
        <v>58</v>
      </c>
      <c r="J40" s="44">
        <v>0</v>
      </c>
      <c r="K40" s="51">
        <v>0</v>
      </c>
      <c r="L40" s="51">
        <v>0</v>
      </c>
      <c r="M40" s="56">
        <f>IF((OR(I40="",I40="DNF",I40="DNC")),"",IF(I40="SDQ",$M$44,(I40+(5*J40)+(K40*10)-(L40*5))))</f>
        <v>58</v>
      </c>
      <c r="N40" s="60">
        <v>43.11</v>
      </c>
      <c r="O40" s="44">
        <v>1</v>
      </c>
      <c r="P40" s="51">
        <v>0</v>
      </c>
      <c r="Q40" s="51">
        <v>0</v>
      </c>
      <c r="R40" s="56">
        <f>IF((OR(N40="",N40="DNF",N40="DNC")),"",IF(N40="SDQ",$R$44,(N40+(5*O40)+(P40*10)-(Q40*5))))</f>
        <v>48.11</v>
      </c>
      <c r="S40" s="60">
        <v>46.17</v>
      </c>
      <c r="T40" s="44">
        <v>0</v>
      </c>
      <c r="U40" s="51">
        <v>0</v>
      </c>
      <c r="V40" s="51">
        <v>0</v>
      </c>
      <c r="W40" s="56">
        <f>IF((OR(S40="",S40="DNF",S40="DNC")),"",IF(S40="SDQ",W$44,(S40+(5*T40)+(U40*10)-(V40*5))))</f>
        <v>46.17</v>
      </c>
      <c r="X40" s="60">
        <v>54.54</v>
      </c>
      <c r="Y40" s="44">
        <v>0</v>
      </c>
      <c r="Z40" s="51">
        <v>0</v>
      </c>
      <c r="AA40" s="51">
        <v>0</v>
      </c>
      <c r="AB40" s="56">
        <f>IF((OR(X40="",X40="DNF",X40="DNC")),"",IF(X40="SDQ",AB$44,(X40+(5*Y40)+(Z40*10)-(AA40*5))))</f>
        <v>54.54</v>
      </c>
      <c r="AC40" s="60">
        <v>62.24</v>
      </c>
      <c r="AD40" s="44">
        <v>2</v>
      </c>
      <c r="AE40" s="51">
        <v>0</v>
      </c>
      <c r="AF40" s="51">
        <v>0</v>
      </c>
      <c r="AG40" s="56">
        <f>IF((OR(AC40="",AC40="DNF",AC40="DNC")),"",IF(AC40="SDQ",AG$44,(AC40+(5*AD40)+(AE40*10)-(AF40*5))))</f>
        <v>72.240000000000009</v>
      </c>
    </row>
    <row r="41" spans="1:33" s="9" customFormat="1" x14ac:dyDescent="0.15">
      <c r="A41" s="62">
        <v>37</v>
      </c>
      <c r="B41" s="48" t="s">
        <v>86</v>
      </c>
      <c r="C41" s="48" t="s">
        <v>88</v>
      </c>
      <c r="D41" s="44"/>
      <c r="E41" s="49">
        <f>RANK(H41,H$4:H$43,1)</f>
        <v>12</v>
      </c>
      <c r="F41" s="50">
        <f t="shared" si="0"/>
        <v>5</v>
      </c>
      <c r="G41" s="50">
        <f t="shared" si="1"/>
        <v>0</v>
      </c>
      <c r="H41" s="59">
        <f t="shared" si="2"/>
        <v>209.64000000000001</v>
      </c>
      <c r="I41" s="60">
        <v>46.13</v>
      </c>
      <c r="J41" s="44">
        <v>0</v>
      </c>
      <c r="K41" s="51">
        <v>0</v>
      </c>
      <c r="L41" s="51">
        <v>0</v>
      </c>
      <c r="M41" s="56">
        <f>IF((OR(I41="",I41="DNF",I41="DNC")),"",IF(I41="SDQ",$M$44,(I41+(5*J41)+(K41*10)-(L41*5))))</f>
        <v>46.13</v>
      </c>
      <c r="N41" s="60">
        <v>59.74</v>
      </c>
      <c r="O41" s="44">
        <v>0</v>
      </c>
      <c r="P41" s="51">
        <v>0</v>
      </c>
      <c r="Q41" s="51">
        <v>0</v>
      </c>
      <c r="R41" s="56">
        <f>IF((OR(N41="",N41="DNF",N41="DNC")),"",IF(N41="SDQ",$R$44,(N41+(5*O41)+(P41*10)-(Q41*5))))</f>
        <v>59.74</v>
      </c>
      <c r="S41" s="60">
        <v>33.47</v>
      </c>
      <c r="T41" s="44">
        <v>0</v>
      </c>
      <c r="U41" s="51">
        <v>0</v>
      </c>
      <c r="V41" s="51">
        <v>0</v>
      </c>
      <c r="W41" s="56">
        <f>IF((OR(S41="",S41="DNF",S41="DNC")),"",IF(S41="SDQ",W$44,(S41+(5*T41)+(U41*10)-(V41*5))))</f>
        <v>33.47</v>
      </c>
      <c r="X41" s="60">
        <v>34.58</v>
      </c>
      <c r="Y41" s="44">
        <v>0</v>
      </c>
      <c r="Z41" s="51">
        <v>0</v>
      </c>
      <c r="AA41" s="51">
        <v>0</v>
      </c>
      <c r="AB41" s="56">
        <f>IF((OR(X41="",X41="DNF",X41="DNC")),"",IF(X41="SDQ",AB$44,(X41+(5*Y41)+(Z41*10)-(AA41*5))))</f>
        <v>34.58</v>
      </c>
      <c r="AC41" s="60">
        <v>35.72</v>
      </c>
      <c r="AD41" s="44">
        <v>0</v>
      </c>
      <c r="AE41" s="51">
        <v>0</v>
      </c>
      <c r="AF41" s="51">
        <v>0</v>
      </c>
      <c r="AG41" s="56">
        <f>IF((OR(AC41="",AC41="DNF",AC41="DNC")),"",IF(AC41="SDQ",AG$44,(AC41+(5*AD41)+(AE41*10)-(AF41*5))))</f>
        <v>35.72</v>
      </c>
    </row>
    <row r="42" spans="1:33" s="9" customFormat="1" x14ac:dyDescent="0.15">
      <c r="A42" s="62">
        <v>38</v>
      </c>
      <c r="B42" s="48" t="s">
        <v>87</v>
      </c>
      <c r="C42" s="48" t="s">
        <v>38</v>
      </c>
      <c r="D42" s="44"/>
      <c r="E42" s="49">
        <f>RANK(H42,H$4:H$43,1)</f>
        <v>30</v>
      </c>
      <c r="F42" s="50">
        <f t="shared" si="0"/>
        <v>1</v>
      </c>
      <c r="G42" s="50">
        <f t="shared" si="1"/>
        <v>20</v>
      </c>
      <c r="H42" s="59">
        <f t="shared" si="2"/>
        <v>350.48</v>
      </c>
      <c r="I42" s="60">
        <v>26.2</v>
      </c>
      <c r="J42" s="44">
        <v>7</v>
      </c>
      <c r="K42" s="51">
        <v>0</v>
      </c>
      <c r="L42" s="51">
        <v>0</v>
      </c>
      <c r="M42" s="56">
        <f>IF((OR(I42="",I42="DNF",I42="DNC")),"",IF(I42="SDQ",$M$44,(I42+(5*J42)+(K42*10)-(L42*5))))</f>
        <v>61.2</v>
      </c>
      <c r="N42" s="60">
        <v>53.01</v>
      </c>
      <c r="O42" s="44">
        <v>5</v>
      </c>
      <c r="P42" s="51">
        <v>0</v>
      </c>
      <c r="Q42" s="51">
        <v>0</v>
      </c>
      <c r="R42" s="56">
        <f>IF((OR(N42="",N42="DNF",N42="DNC")),"",IF(N42="SDQ",$R$44,(N42+(5*O42)+(P42*10)-(Q42*5))))</f>
        <v>78.009999999999991</v>
      </c>
      <c r="S42" s="60">
        <v>56.22</v>
      </c>
      <c r="T42" s="44">
        <v>4</v>
      </c>
      <c r="U42" s="51">
        <v>0</v>
      </c>
      <c r="V42" s="51">
        <v>0</v>
      </c>
      <c r="W42" s="56">
        <f>IF((OR(S42="",S42="DNF",S42="DNC")),"",IF(S42="SDQ",W$44,(S42+(5*T42)+(U42*10)-(V42*5))))</f>
        <v>76.22</v>
      </c>
      <c r="X42" s="60">
        <v>52.34</v>
      </c>
      <c r="Y42" s="44">
        <v>0</v>
      </c>
      <c r="Z42" s="51">
        <v>0</v>
      </c>
      <c r="AA42" s="51">
        <v>0</v>
      </c>
      <c r="AB42" s="56">
        <f>IF((OR(X42="",X42="DNF",X42="DNC")),"",IF(X42="SDQ",AB$44,(X42+(5*Y42)+(Z42*10)-(AA42*5))))</f>
        <v>52.34</v>
      </c>
      <c r="AC42" s="60">
        <v>62.71</v>
      </c>
      <c r="AD42" s="44">
        <v>4</v>
      </c>
      <c r="AE42" s="51">
        <v>0</v>
      </c>
      <c r="AF42" s="51">
        <v>0</v>
      </c>
      <c r="AG42" s="56">
        <f>IF((OR(AC42="",AC42="DNF",AC42="DNC")),"",IF(AC42="SDQ",AG$44,(AC42+(5*AD42)+(AE42*10)-(AF42*5))))</f>
        <v>82.710000000000008</v>
      </c>
    </row>
    <row r="43" spans="1:33" s="10" customFormat="1" x14ac:dyDescent="0.15">
      <c r="A43" s="63"/>
      <c r="B43" s="23" t="s">
        <v>13</v>
      </c>
      <c r="C43" s="23"/>
      <c r="D43" s="57"/>
      <c r="E43" s="58"/>
      <c r="F43" s="24"/>
      <c r="G43" s="24"/>
      <c r="H43" s="29"/>
      <c r="I43" s="36"/>
      <c r="J43" s="24"/>
      <c r="K43" s="24"/>
      <c r="L43" s="24"/>
      <c r="M43" s="37"/>
      <c r="N43" s="36"/>
      <c r="O43" s="24"/>
      <c r="P43" s="24"/>
      <c r="Q43" s="24"/>
      <c r="R43" s="37"/>
      <c r="S43" s="36"/>
      <c r="T43" s="24"/>
      <c r="U43" s="24"/>
      <c r="V43" s="24"/>
      <c r="W43" s="37"/>
      <c r="X43" s="36"/>
      <c r="Y43" s="24"/>
      <c r="Z43" s="24"/>
      <c r="AA43" s="24"/>
      <c r="AB43" s="37"/>
      <c r="AC43" s="36"/>
      <c r="AD43" s="24"/>
      <c r="AE43" s="24"/>
      <c r="AF43" s="24"/>
      <c r="AG43" s="37"/>
    </row>
    <row r="44" spans="1:33" s="10" customFormat="1" x14ac:dyDescent="0.15">
      <c r="A44" s="64"/>
      <c r="B44" s="25"/>
      <c r="C44" s="31" t="s">
        <v>25</v>
      </c>
      <c r="D44" s="53"/>
      <c r="E44" s="52"/>
      <c r="F44" s="1"/>
      <c r="G44" s="1"/>
      <c r="H44" s="2"/>
      <c r="I44" s="6"/>
      <c r="J44" s="1"/>
      <c r="K44" s="1"/>
      <c r="L44" s="1"/>
      <c r="M44" s="33">
        <f>M2*5+30</f>
        <v>150</v>
      </c>
      <c r="N44" s="6"/>
      <c r="O44" s="1"/>
      <c r="P44" s="1"/>
      <c r="Q44" s="1"/>
      <c r="R44" s="33">
        <f>R2*5+30</f>
        <v>140</v>
      </c>
      <c r="S44" s="6"/>
      <c r="T44" s="1"/>
      <c r="U44" s="1"/>
      <c r="V44" s="1"/>
      <c r="W44" s="33">
        <f>W2*5+30</f>
        <v>140</v>
      </c>
      <c r="X44" s="6"/>
      <c r="Y44" s="1"/>
      <c r="Z44" s="1"/>
      <c r="AA44" s="1"/>
      <c r="AB44" s="33">
        <f>AB2*5+30</f>
        <v>140</v>
      </c>
      <c r="AC44" s="6"/>
      <c r="AD44" s="1"/>
      <c r="AE44" s="1"/>
      <c r="AF44" s="1"/>
      <c r="AG44" s="33">
        <f>AG2*5+30</f>
        <v>140</v>
      </c>
    </row>
    <row r="45" spans="1:33" s="10" customFormat="1" x14ac:dyDescent="0.15">
      <c r="A45" s="64"/>
      <c r="B45" s="25"/>
      <c r="C45" s="66" t="s">
        <v>14</v>
      </c>
      <c r="D45" s="53"/>
      <c r="E45" s="52"/>
      <c r="F45" s="1"/>
      <c r="G45" s="1"/>
      <c r="H45" s="33">
        <f>MIN(H4:H43)</f>
        <v>126.82999999999998</v>
      </c>
      <c r="I45" s="6">
        <f>MIN(I4:I43)</f>
        <v>26.2</v>
      </c>
      <c r="J45" s="1"/>
      <c r="K45" s="1"/>
      <c r="L45" s="1"/>
      <c r="M45" s="33">
        <f>MIN(M4:M44)</f>
        <v>32.270000000000003</v>
      </c>
      <c r="N45" s="6">
        <f>MIN(N4:N43)</f>
        <v>18.07</v>
      </c>
      <c r="O45" s="1"/>
      <c r="P45" s="1"/>
      <c r="Q45" s="1"/>
      <c r="R45" s="33">
        <f>MIN(R4:R43)</f>
        <v>18.07</v>
      </c>
      <c r="S45" s="6">
        <f>MIN(S4:S43)</f>
        <v>23.62</v>
      </c>
      <c r="T45" s="1"/>
      <c r="U45" s="1"/>
      <c r="V45" s="1"/>
      <c r="W45" s="33">
        <f>MIN(W4:W43)</f>
        <v>25.9</v>
      </c>
      <c r="X45" s="6">
        <f>MIN(X4:X43)</f>
        <v>25.07</v>
      </c>
      <c r="Y45" s="1"/>
      <c r="Z45" s="1"/>
      <c r="AA45" s="1"/>
      <c r="AB45" s="33">
        <f>MIN(AB4:AB43)</f>
        <v>25.07</v>
      </c>
      <c r="AC45" s="6">
        <f>MIN(AC4:AC43)</f>
        <v>23.53</v>
      </c>
      <c r="AD45" s="1"/>
      <c r="AE45" s="1"/>
      <c r="AF45" s="1"/>
      <c r="AG45" s="33">
        <f>MIN(AG4:AG43)</f>
        <v>24.35</v>
      </c>
    </row>
    <row r="46" spans="1:33" s="10" customFormat="1" x14ac:dyDescent="0.15">
      <c r="A46" s="64"/>
      <c r="B46" s="25"/>
      <c r="C46" s="66" t="s">
        <v>15</v>
      </c>
      <c r="D46" s="53"/>
      <c r="E46" s="52"/>
      <c r="F46" s="1"/>
      <c r="G46" s="1"/>
      <c r="H46" s="33">
        <f>MAX(H4:H43)</f>
        <v>569.64</v>
      </c>
      <c r="I46" s="6">
        <f>MAX(I4:I43)</f>
        <v>136.46</v>
      </c>
      <c r="J46" s="1"/>
      <c r="K46" s="1"/>
      <c r="L46" s="1"/>
      <c r="M46" s="33">
        <f>MAX(M4:M44)</f>
        <v>176.46</v>
      </c>
      <c r="N46" s="6">
        <f>MAX(N4:N43)</f>
        <v>148.12</v>
      </c>
      <c r="O46" s="1"/>
      <c r="P46" s="1"/>
      <c r="Q46" s="1"/>
      <c r="R46" s="33">
        <f>MAX(R4:R43)</f>
        <v>158.12</v>
      </c>
      <c r="S46" s="6">
        <f>MAX(S4:S43)</f>
        <v>79.08</v>
      </c>
      <c r="T46" s="1"/>
      <c r="U46" s="1"/>
      <c r="V46" s="1"/>
      <c r="W46" s="33">
        <f>MAX(W4:W43)</f>
        <v>98.94</v>
      </c>
      <c r="X46" s="6">
        <f>MAX(X4:X43)</f>
        <v>112.47</v>
      </c>
      <c r="Y46" s="1"/>
      <c r="Z46" s="1"/>
      <c r="AA46" s="1"/>
      <c r="AB46" s="33">
        <f>MAX(AB4:AB43)</f>
        <v>142.47</v>
      </c>
      <c r="AC46" s="6">
        <f>MAX(AC4:AC43)</f>
        <v>124.16</v>
      </c>
      <c r="AD46" s="1"/>
      <c r="AE46" s="1"/>
      <c r="AF46" s="1"/>
      <c r="AG46" s="33">
        <f>MAX(AG4:AG43)</f>
        <v>129.16</v>
      </c>
    </row>
    <row r="47" spans="1:33" s="10" customFormat="1" x14ac:dyDescent="0.15">
      <c r="A47" s="64"/>
      <c r="B47" s="25"/>
      <c r="C47" s="66" t="s">
        <v>16</v>
      </c>
      <c r="D47" s="53"/>
      <c r="E47" s="52"/>
      <c r="F47" s="1"/>
      <c r="G47" s="1"/>
      <c r="H47" s="33">
        <f>AVERAGE(H4:H43)</f>
        <v>288.34289473684214</v>
      </c>
      <c r="I47" s="6">
        <f>AVERAGE(I4:I43)</f>
        <v>61.507894736842097</v>
      </c>
      <c r="J47" s="1"/>
      <c r="K47" s="1"/>
      <c r="L47" s="1"/>
      <c r="M47" s="33">
        <f>AVERAGE(M4:M44)</f>
        <v>71.597435897435901</v>
      </c>
      <c r="N47" s="6">
        <f>AVERAGE(N4:N43)</f>
        <v>47.757837837837833</v>
      </c>
      <c r="O47" s="1"/>
      <c r="P47" s="1"/>
      <c r="Q47" s="1"/>
      <c r="R47" s="33">
        <f>AVERAGE(R4:R43)</f>
        <v>54.922105263157896</v>
      </c>
      <c r="S47" s="6">
        <f>AVERAGE(S4:S43)</f>
        <v>47.526578947368442</v>
      </c>
      <c r="T47" s="1"/>
      <c r="U47" s="1"/>
      <c r="V47" s="1"/>
      <c r="W47" s="33">
        <f>AVERAGE(W4:W43)</f>
        <v>53.184473684210552</v>
      </c>
      <c r="X47" s="6">
        <f>AVERAGE(X4:X43)</f>
        <v>49.869736842105269</v>
      </c>
      <c r="Y47" s="1"/>
      <c r="Z47" s="1"/>
      <c r="AA47" s="1"/>
      <c r="AB47" s="33">
        <f>AVERAGE(AB4:AB43)</f>
        <v>56.317105263157913</v>
      </c>
      <c r="AC47" s="6">
        <f>AVERAGE(AC4:AC43)</f>
        <v>49.516578947368409</v>
      </c>
      <c r="AD47" s="1"/>
      <c r="AE47" s="1"/>
      <c r="AF47" s="1"/>
      <c r="AG47" s="33">
        <f>AVERAGE(AG4:AG43)</f>
        <v>54.384999999999991</v>
      </c>
    </row>
    <row r="48" spans="1:33" s="10" customFormat="1" x14ac:dyDescent="0.15">
      <c r="A48" s="64"/>
      <c r="B48" s="25"/>
      <c r="C48" s="66" t="s">
        <v>17</v>
      </c>
      <c r="D48" s="53"/>
      <c r="E48" s="52"/>
      <c r="F48" s="1"/>
      <c r="G48" s="1"/>
      <c r="H48" s="33">
        <f>STDEV(H4:H43)</f>
        <v>111.95678927321457</v>
      </c>
      <c r="I48" s="6">
        <f>STDEV(I4:I43)</f>
        <v>24.230692749563683</v>
      </c>
      <c r="J48" s="1"/>
      <c r="K48" s="1"/>
      <c r="L48" s="1"/>
      <c r="M48" s="33">
        <f>STDEV(J4:M43)</f>
        <v>33.708284020760523</v>
      </c>
      <c r="N48" s="6">
        <f>STDEV(N4:N43)</f>
        <v>25.492301140097535</v>
      </c>
      <c r="O48" s="1"/>
      <c r="P48" s="1"/>
      <c r="Q48" s="1"/>
      <c r="R48" s="33">
        <f>STDEV(O4:R43)</f>
        <v>28.400583968389732</v>
      </c>
      <c r="S48" s="6">
        <f>STDEV(S4:S43)</f>
        <v>15.407529096027961</v>
      </c>
      <c r="T48" s="1"/>
      <c r="U48" s="1"/>
      <c r="V48" s="1"/>
      <c r="W48" s="33">
        <f>STDEV(T4:W43)</f>
        <v>25.214135881887827</v>
      </c>
      <c r="X48" s="6">
        <f>STDEV(X4:X43)</f>
        <v>18.510367509433216</v>
      </c>
      <c r="Y48" s="1"/>
      <c r="Z48" s="1"/>
      <c r="AA48" s="1"/>
      <c r="AB48" s="33">
        <f>STDEV(Y4:AB43)</f>
        <v>27.299415150242908</v>
      </c>
      <c r="AC48" s="6">
        <f>STDEV(AC4:AC43)</f>
        <v>19.327664569466631</v>
      </c>
      <c r="AD48" s="1"/>
      <c r="AE48" s="1"/>
      <c r="AF48" s="1"/>
      <c r="AG48" s="33">
        <f>STDEV(AD4:AG43)</f>
        <v>26.173678053072663</v>
      </c>
    </row>
    <row r="49" spans="1:33" s="10" customFormat="1" x14ac:dyDescent="0.15">
      <c r="A49" s="64"/>
      <c r="B49" s="25"/>
      <c r="C49" s="66" t="s">
        <v>18</v>
      </c>
      <c r="D49" s="53"/>
      <c r="E49" s="52"/>
      <c r="F49" s="1"/>
      <c r="G49" s="1">
        <f>MAX(G4:G43)</f>
        <v>33</v>
      </c>
      <c r="H49" s="2"/>
      <c r="I49" s="6"/>
      <c r="J49" s="1">
        <f>MAX(J4:J43)</f>
        <v>8</v>
      </c>
      <c r="K49" s="1"/>
      <c r="L49" s="1"/>
      <c r="M49" s="33"/>
      <c r="N49" s="6"/>
      <c r="O49" s="1">
        <f>MAX(O4:O43)</f>
        <v>22</v>
      </c>
      <c r="P49" s="1"/>
      <c r="Q49" s="1"/>
      <c r="R49" s="33"/>
      <c r="S49" s="6"/>
      <c r="T49" s="1">
        <f>MAX(T4:T43)</f>
        <v>6</v>
      </c>
      <c r="U49" s="1"/>
      <c r="V49" s="1"/>
      <c r="W49" s="33"/>
      <c r="X49" s="6"/>
      <c r="Y49" s="1">
        <f>MAX(Y4:Y43)</f>
        <v>8</v>
      </c>
      <c r="Z49" s="1"/>
      <c r="AA49" s="1"/>
      <c r="AB49" s="33"/>
      <c r="AC49" s="6"/>
      <c r="AD49" s="1">
        <f>MAX(AD4:AD43)</f>
        <v>7</v>
      </c>
      <c r="AE49" s="1"/>
      <c r="AF49" s="1"/>
      <c r="AG49" s="33"/>
    </row>
    <row r="50" spans="1:33" s="10" customFormat="1" x14ac:dyDescent="0.15">
      <c r="A50" s="64"/>
      <c r="B50" s="25"/>
      <c r="C50" s="66" t="s">
        <v>19</v>
      </c>
      <c r="D50" s="53"/>
      <c r="E50" s="52"/>
      <c r="F50" s="1"/>
      <c r="G50" s="1">
        <f>AVERAGE(G4:G43)</f>
        <v>6.1578947368421053</v>
      </c>
      <c r="H50" s="2"/>
      <c r="I50" s="6"/>
      <c r="J50" s="1">
        <f>AVERAGE(J4:J43)</f>
        <v>1.5526315789473684</v>
      </c>
      <c r="K50" s="1"/>
      <c r="L50" s="1"/>
      <c r="M50" s="33"/>
      <c r="N50" s="6"/>
      <c r="O50" s="1">
        <f>AVERAGE(O4:O43)</f>
        <v>1.4210526315789473</v>
      </c>
      <c r="P50" s="1"/>
      <c r="Q50" s="1"/>
      <c r="R50" s="33"/>
      <c r="S50" s="6"/>
      <c r="T50" s="1">
        <f>AVERAGE(T4:T43)</f>
        <v>1.0263157894736843</v>
      </c>
      <c r="U50" s="1"/>
      <c r="V50" s="1"/>
      <c r="W50" s="33"/>
      <c r="X50" s="6"/>
      <c r="Y50" s="1">
        <f>AVERAGE(Y4:Y43)</f>
        <v>1.236842105263158</v>
      </c>
      <c r="Z50" s="1"/>
      <c r="AA50" s="1"/>
      <c r="AB50" s="33"/>
      <c r="AC50" s="6"/>
      <c r="AD50" s="1">
        <f>AVERAGE(AD4:AD43)</f>
        <v>0.92105263157894735</v>
      </c>
      <c r="AE50" s="1"/>
      <c r="AF50" s="1"/>
      <c r="AG50" s="33"/>
    </row>
    <row r="51" spans="1:33" s="10" customFormat="1" ht="14" thickBot="1" x14ac:dyDescent="0.2">
      <c r="A51" s="65"/>
      <c r="B51" s="43"/>
      <c r="C51" s="30"/>
      <c r="D51" s="54"/>
      <c r="E51" s="55"/>
      <c r="F51" s="3"/>
      <c r="G51" s="3"/>
      <c r="H51" s="4"/>
      <c r="I51" s="5"/>
      <c r="J51" s="3"/>
      <c r="K51" s="3"/>
      <c r="L51" s="3"/>
      <c r="M51" s="38"/>
      <c r="N51" s="5"/>
      <c r="O51" s="3"/>
      <c r="P51" s="3"/>
      <c r="Q51" s="3"/>
      <c r="R51" s="38"/>
      <c r="S51" s="5"/>
      <c r="T51" s="3"/>
      <c r="U51" s="3"/>
      <c r="V51" s="3"/>
      <c r="W51" s="38"/>
      <c r="X51" s="5"/>
      <c r="Y51" s="3"/>
      <c r="Z51" s="3"/>
      <c r="AA51" s="3"/>
      <c r="AB51" s="38"/>
      <c r="AC51" s="5"/>
      <c r="AD51" s="3"/>
      <c r="AE51" s="3"/>
      <c r="AF51" s="3"/>
      <c r="AG51" s="38"/>
    </row>
  </sheetData>
  <sheetProtection insertRows="0" deleteRows="0" selectLockedCells="1" sort="0"/>
  <mergeCells count="12">
    <mergeCell ref="A1:C1"/>
    <mergeCell ref="I1:L1"/>
    <mergeCell ref="N1:Q1"/>
    <mergeCell ref="S1:V1"/>
    <mergeCell ref="X1:AA1"/>
    <mergeCell ref="E1:H1"/>
    <mergeCell ref="AC1:AF1"/>
    <mergeCell ref="I2:L2"/>
    <mergeCell ref="N2:Q2"/>
    <mergeCell ref="S2:V2"/>
    <mergeCell ref="X2:AA2"/>
    <mergeCell ref="AC2:AF2"/>
  </mergeCells>
  <phoneticPr fontId="0" type="noConversion"/>
  <dataValidations count="3">
    <dataValidation type="whole" allowBlank="1" showErrorMessage="1" errorTitle="Must be 0 or 1" error="You either have a procedural penanty or not._x000d_Legal Values are 0 or 1." sqref="P5:Q42 U5:V42 K5:L42 Z5:AA42 AE5:AF42">
      <formula1>0</formula1>
      <formula2>1</formula2>
    </dataValidation>
    <dataValidation type="decimal" errorStyle="warning" allowBlank="1" showErrorMessage="1" errorTitle="That's a lot of misses" error="It's unusual to miss more than 10" sqref="AD5:AD42 Y5:Y42 T5:T42 J5:J42 O5:O42">
      <formula1>0</formula1>
      <formula2>10</formula2>
    </dataValidation>
    <dataValidation allowBlank="1" showInputMessage="1" sqref="S2 N2 X2 AC2 H45:H48 I1:I1048576"/>
  </dataValidations>
  <pageMargins left="0.25" right="0.25" top="0.5" bottom="0.5" header="0.25" footer="0.25"/>
  <pageSetup scale="60" fitToHeight="0" orientation="landscape" horizontalDpi="4294967295" verticalDpi="300"/>
  <headerFooter>
    <oddHeader>&amp;C&amp;"Times New Roman,Regular"&amp;14THSS 2014&amp;R_x000D_&amp;A</oddHeader>
  </headerFooter>
  <rowBreaks count="1" manualBreakCount="1">
    <brk id="43" min="1" max="256" man="1"/>
  </rowBreaks>
  <ignoredErrors>
    <ignoredError sqref="N45:N48 AC45:AC48 X45:X48 S45:S4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"/>
  <sheetViews>
    <sheetView tabSelected="1" zoomScale="120" zoomScaleNormal="120" zoomScalePageLayoutView="120" workbookViewId="0">
      <pane xSplit="8" ySplit="3" topLeftCell="I4" activePane="bottomRight" state="frozenSplit"/>
      <selection pane="topRight" activeCell="C1" sqref="C1"/>
      <selection pane="bottomLeft" activeCell="A11" sqref="A11"/>
      <selection pane="bottomRight" activeCell="P35" sqref="P35"/>
    </sheetView>
  </sheetViews>
  <sheetFormatPr baseColWidth="10" defaultColWidth="7.83203125" defaultRowHeight="13" x14ac:dyDescent="0.15"/>
  <cols>
    <col min="1" max="1" width="4.6640625" style="12" customWidth="1"/>
    <col min="2" max="2" width="30.33203125" style="11" bestFit="1" customWidth="1"/>
    <col min="3" max="3" width="29.33203125" style="11" customWidth="1"/>
    <col min="4" max="4" width="4.6640625" style="12" customWidth="1"/>
    <col min="5" max="5" width="8.83203125" style="13" customWidth="1"/>
    <col min="6" max="7" width="6" style="14" customWidth="1"/>
    <col min="8" max="8" width="7.5" style="14" customWidth="1"/>
    <col min="9" max="9" width="6.83203125" style="15" customWidth="1"/>
    <col min="10" max="10" width="3.6640625" style="16" customWidth="1"/>
    <col min="11" max="11" width="3.83203125" style="16" bestFit="1" customWidth="1"/>
    <col min="12" max="12" width="3.83203125" style="16" customWidth="1"/>
    <col min="13" max="13" width="8.5" style="17" bestFit="1" customWidth="1"/>
    <col min="14" max="14" width="6.6640625" style="15" customWidth="1"/>
    <col min="15" max="15" width="3.6640625" style="16" customWidth="1"/>
    <col min="16" max="16" width="7.5" style="16" customWidth="1"/>
    <col min="17" max="17" width="3.83203125" style="16" customWidth="1"/>
    <col min="18" max="18" width="8.5" style="17" bestFit="1" customWidth="1"/>
    <col min="19" max="19" width="6.6640625" style="15" customWidth="1"/>
    <col min="20" max="20" width="3.6640625" style="16" customWidth="1"/>
    <col min="21" max="21" width="3.83203125" style="16" bestFit="1" customWidth="1"/>
    <col min="22" max="22" width="3.83203125" style="16" customWidth="1"/>
    <col min="23" max="23" width="8.5" style="17" bestFit="1" customWidth="1"/>
    <col min="24" max="24" width="6.6640625" style="15" customWidth="1"/>
    <col min="25" max="25" width="3.6640625" style="16" customWidth="1"/>
    <col min="26" max="26" width="3.83203125" style="16" bestFit="1" customWidth="1"/>
    <col min="27" max="27" width="3.83203125" style="16" customWidth="1"/>
    <col min="28" max="28" width="8.5" style="17" bestFit="1" customWidth="1"/>
    <col min="29" max="29" width="6.6640625" style="15" customWidth="1"/>
    <col min="30" max="30" width="3.6640625" style="16" customWidth="1"/>
    <col min="31" max="31" width="3.83203125" style="16" bestFit="1" customWidth="1"/>
    <col min="32" max="32" width="3.83203125" style="16" customWidth="1"/>
    <col min="33" max="33" width="8.5" style="17" bestFit="1" customWidth="1"/>
    <col min="34" max="16384" width="7.83203125" style="7"/>
  </cols>
  <sheetData>
    <row r="1" spans="1:33" x14ac:dyDescent="0.15">
      <c r="A1" s="75" t="s">
        <v>27</v>
      </c>
      <c r="B1" s="76"/>
      <c r="C1" s="76"/>
      <c r="D1" s="67"/>
      <c r="E1" s="76" t="s">
        <v>26</v>
      </c>
      <c r="F1" s="76"/>
      <c r="G1" s="76"/>
      <c r="H1" s="77"/>
      <c r="I1" s="71" t="s">
        <v>3</v>
      </c>
      <c r="J1" s="72"/>
      <c r="K1" s="72"/>
      <c r="L1" s="72"/>
      <c r="M1" s="39" t="s">
        <v>29</v>
      </c>
      <c r="N1" s="71" t="s">
        <v>4</v>
      </c>
      <c r="O1" s="72"/>
      <c r="P1" s="72"/>
      <c r="Q1" s="72"/>
      <c r="R1" s="39" t="s">
        <v>29</v>
      </c>
      <c r="S1" s="71" t="s">
        <v>5</v>
      </c>
      <c r="T1" s="72"/>
      <c r="U1" s="72"/>
      <c r="V1" s="72"/>
      <c r="W1" s="39" t="s">
        <v>29</v>
      </c>
      <c r="X1" s="71" t="s">
        <v>6</v>
      </c>
      <c r="Y1" s="72"/>
      <c r="Z1" s="72"/>
      <c r="AA1" s="72"/>
      <c r="AB1" s="39" t="s">
        <v>29</v>
      </c>
      <c r="AC1" s="71" t="s">
        <v>7</v>
      </c>
      <c r="AD1" s="72"/>
      <c r="AE1" s="72"/>
      <c r="AF1" s="72"/>
      <c r="AG1" s="39" t="s">
        <v>29</v>
      </c>
    </row>
    <row r="2" spans="1:33" x14ac:dyDescent="0.15">
      <c r="A2" s="32"/>
      <c r="B2" s="46" t="s">
        <v>28</v>
      </c>
      <c r="C2" s="78">
        <v>42967</v>
      </c>
      <c r="D2" s="18"/>
      <c r="E2" s="18"/>
      <c r="F2" s="18"/>
      <c r="G2" s="18"/>
      <c r="H2" s="69"/>
      <c r="I2" s="73" t="s">
        <v>30</v>
      </c>
      <c r="J2" s="74"/>
      <c r="K2" s="74"/>
      <c r="L2" s="74"/>
      <c r="M2" s="40">
        <v>24</v>
      </c>
      <c r="N2" s="73" t="s">
        <v>31</v>
      </c>
      <c r="O2" s="74"/>
      <c r="P2" s="74"/>
      <c r="Q2" s="74"/>
      <c r="R2" s="40">
        <v>22</v>
      </c>
      <c r="S2" s="73" t="s">
        <v>32</v>
      </c>
      <c r="T2" s="74"/>
      <c r="U2" s="74"/>
      <c r="V2" s="74"/>
      <c r="W2" s="40">
        <v>22</v>
      </c>
      <c r="X2" s="73" t="s">
        <v>33</v>
      </c>
      <c r="Y2" s="74"/>
      <c r="Z2" s="74"/>
      <c r="AA2" s="74"/>
      <c r="AB2" s="40">
        <v>22</v>
      </c>
      <c r="AC2" s="73"/>
      <c r="AD2" s="74"/>
      <c r="AE2" s="74"/>
      <c r="AF2" s="74"/>
      <c r="AG2" s="40">
        <v>22</v>
      </c>
    </row>
    <row r="3" spans="1:33" s="8" customFormat="1" ht="70" x14ac:dyDescent="0.15">
      <c r="A3" s="42" t="s">
        <v>0</v>
      </c>
      <c r="B3" s="19" t="s">
        <v>24</v>
      </c>
      <c r="C3" s="19" t="s">
        <v>20</v>
      </c>
      <c r="D3" s="47" t="s">
        <v>22</v>
      </c>
      <c r="E3" s="20" t="s">
        <v>23</v>
      </c>
      <c r="F3" s="20" t="s">
        <v>8</v>
      </c>
      <c r="G3" s="20" t="s">
        <v>9</v>
      </c>
      <c r="H3" s="70" t="s">
        <v>21</v>
      </c>
      <c r="I3" s="41" t="s">
        <v>10</v>
      </c>
      <c r="J3" s="20" t="s">
        <v>1</v>
      </c>
      <c r="K3" s="20" t="s">
        <v>11</v>
      </c>
      <c r="L3" s="20" t="s">
        <v>2</v>
      </c>
      <c r="M3" s="68" t="s">
        <v>12</v>
      </c>
      <c r="N3" s="41" t="s">
        <v>10</v>
      </c>
      <c r="O3" s="20" t="s">
        <v>1</v>
      </c>
      <c r="P3" s="20" t="s">
        <v>11</v>
      </c>
      <c r="Q3" s="20" t="s">
        <v>2</v>
      </c>
      <c r="R3" s="68" t="s">
        <v>12</v>
      </c>
      <c r="S3" s="41" t="s">
        <v>10</v>
      </c>
      <c r="T3" s="20" t="s">
        <v>1</v>
      </c>
      <c r="U3" s="20" t="s">
        <v>11</v>
      </c>
      <c r="V3" s="20" t="s">
        <v>2</v>
      </c>
      <c r="W3" s="68" t="s">
        <v>12</v>
      </c>
      <c r="X3" s="41" t="s">
        <v>10</v>
      </c>
      <c r="Y3" s="20" t="s">
        <v>1</v>
      </c>
      <c r="Z3" s="20" t="s">
        <v>11</v>
      </c>
      <c r="AA3" s="20" t="s">
        <v>2</v>
      </c>
      <c r="AB3" s="68" t="s">
        <v>12</v>
      </c>
      <c r="AC3" s="41" t="s">
        <v>10</v>
      </c>
      <c r="AD3" s="20" t="s">
        <v>1</v>
      </c>
      <c r="AE3" s="20" t="s">
        <v>11</v>
      </c>
      <c r="AF3" s="20" t="s">
        <v>2</v>
      </c>
      <c r="AG3" s="68" t="s">
        <v>12</v>
      </c>
    </row>
    <row r="4" spans="1:33" s="8" customFormat="1" x14ac:dyDescent="0.15">
      <c r="A4" s="27"/>
      <c r="B4" s="21" t="s">
        <v>13</v>
      </c>
      <c r="C4" s="21"/>
      <c r="D4" s="21"/>
      <c r="E4" s="22"/>
      <c r="F4" s="22"/>
      <c r="G4" s="22"/>
      <c r="H4" s="28"/>
      <c r="I4" s="34"/>
      <c r="J4" s="22"/>
      <c r="K4" s="22"/>
      <c r="L4" s="22"/>
      <c r="M4" s="35"/>
      <c r="N4" s="34"/>
      <c r="O4" s="22"/>
      <c r="P4" s="22"/>
      <c r="Q4" s="22"/>
      <c r="R4" s="22"/>
      <c r="S4" s="34"/>
      <c r="T4" s="22"/>
      <c r="U4" s="22"/>
      <c r="V4" s="22"/>
      <c r="W4" s="35"/>
      <c r="X4" s="34"/>
      <c r="Y4" s="22"/>
      <c r="Z4" s="22"/>
      <c r="AA4" s="22"/>
      <c r="AB4" s="35"/>
      <c r="AC4" s="34"/>
      <c r="AD4" s="22"/>
      <c r="AE4" s="22"/>
      <c r="AF4" s="22"/>
      <c r="AG4" s="35"/>
    </row>
    <row r="5" spans="1:33" s="9" customFormat="1" x14ac:dyDescent="0.15">
      <c r="A5" s="62">
        <v>29</v>
      </c>
      <c r="B5" s="48" t="s">
        <v>71</v>
      </c>
      <c r="C5" s="48" t="s">
        <v>79</v>
      </c>
      <c r="D5" s="44"/>
      <c r="E5" s="49">
        <f>RANK(H5,H$4:H$43,1)</f>
        <v>1</v>
      </c>
      <c r="F5" s="50">
        <f>IF(J5=0,1,0)+IF(O5=0,1,0)+IF(T5=0,1,0)+IF(Y5=0,1,0)+IF(AD5=0,1,0)</f>
        <v>5</v>
      </c>
      <c r="G5" s="50">
        <f>J5+O5+T5+Y5+AD5</f>
        <v>0</v>
      </c>
      <c r="H5" s="59">
        <f>M5+R5+W5+AB5+AG5</f>
        <v>126.82999999999998</v>
      </c>
      <c r="I5" s="60">
        <v>32.270000000000003</v>
      </c>
      <c r="J5" s="44">
        <v>0</v>
      </c>
      <c r="K5" s="51">
        <v>0</v>
      </c>
      <c r="L5" s="51">
        <v>0</v>
      </c>
      <c r="M5" s="56">
        <f>IF((OR(I5="",I5="DNF",I5="DNC")),"",IF(I5="SDQ",$M$44,(I5+(5*J5)+(K5*10)-(L5*5))))</f>
        <v>32.270000000000003</v>
      </c>
      <c r="N5" s="60">
        <v>19.239999999999998</v>
      </c>
      <c r="O5" s="44">
        <v>0</v>
      </c>
      <c r="P5" s="51">
        <v>0</v>
      </c>
      <c r="Q5" s="51">
        <v>0</v>
      </c>
      <c r="R5" s="56">
        <f>IF((OR(N5="",N5="DNF",N5="DNC")),"",IF(N5="SDQ",$R$44,(N5+(5*O5)+(P5*10)-(Q5*5))))</f>
        <v>19.239999999999998</v>
      </c>
      <c r="S5" s="60">
        <v>25.9</v>
      </c>
      <c r="T5" s="44">
        <v>0</v>
      </c>
      <c r="U5" s="51">
        <v>0</v>
      </c>
      <c r="V5" s="51">
        <v>0</v>
      </c>
      <c r="W5" s="56">
        <f>IF((OR(S5="",S5="DNF",S5="DNC")),"",IF(S5="SDQ",W$44,(S5+(5*T5)+(U5*10)-(V5*5))))</f>
        <v>25.9</v>
      </c>
      <c r="X5" s="60">
        <v>25.07</v>
      </c>
      <c r="Y5" s="44">
        <v>0</v>
      </c>
      <c r="Z5" s="51">
        <v>0</v>
      </c>
      <c r="AA5" s="51">
        <v>0</v>
      </c>
      <c r="AB5" s="56">
        <f>IF((OR(X5="",X5="DNF",X5="DNC")),"",IF(X5="SDQ",AB$44,(X5+(5*Y5)+(Z5*10)-(AA5*5))))</f>
        <v>25.07</v>
      </c>
      <c r="AC5" s="60">
        <v>24.35</v>
      </c>
      <c r="AD5" s="44">
        <v>0</v>
      </c>
      <c r="AE5" s="51">
        <v>0</v>
      </c>
      <c r="AF5" s="51">
        <v>0</v>
      </c>
      <c r="AG5" s="56">
        <f>IF((OR(AC5="",AC5="DNF",AC5="DNC")),"",IF(AC5="SDQ",AG$44,(AC5+(5*AD5)+(AE5*10)-(AF5*5))))</f>
        <v>24.35</v>
      </c>
    </row>
    <row r="6" spans="1:33" s="9" customFormat="1" x14ac:dyDescent="0.15">
      <c r="A6" s="62">
        <v>24</v>
      </c>
      <c r="B6" s="48" t="s">
        <v>65</v>
      </c>
      <c r="C6" s="48" t="s">
        <v>62</v>
      </c>
      <c r="D6" s="44"/>
      <c r="E6" s="49">
        <f>RANK(H6,H$4:H$43,1)</f>
        <v>2</v>
      </c>
      <c r="F6" s="50">
        <f>IF(J6=0,1,0)+IF(O6=0,1,0)+IF(T6=0,1,0)+IF(Y6=0,1,0)+IF(AD6=0,1,0)</f>
        <v>5</v>
      </c>
      <c r="G6" s="50">
        <f>J6+O6+T6+Y6+AD6</f>
        <v>0</v>
      </c>
      <c r="H6" s="59">
        <f>M6+R6+W6+AB6+AG6</f>
        <v>155.56</v>
      </c>
      <c r="I6" s="60">
        <v>34.200000000000003</v>
      </c>
      <c r="J6" s="44">
        <v>0</v>
      </c>
      <c r="K6" s="51">
        <v>1</v>
      </c>
      <c r="L6" s="51">
        <v>0</v>
      </c>
      <c r="M6" s="56">
        <f>IF((OR(I6="",I6="DNF",I6="DNC")),"",IF(I6="SDQ",$M$44,(I6+(5*J6)+(K6*10)-(L6*5))))</f>
        <v>44.2</v>
      </c>
      <c r="N6" s="60">
        <v>21.42</v>
      </c>
      <c r="O6" s="44">
        <v>0</v>
      </c>
      <c r="P6" s="51">
        <v>0</v>
      </c>
      <c r="Q6" s="51">
        <v>0</v>
      </c>
      <c r="R6" s="56">
        <f>IF((OR(N6="",N6="DNF",N6="DNC")),"",IF(N6="SDQ",$R$44,(N6+(5*O6)+(P6*10)-(Q6*5))))</f>
        <v>21.42</v>
      </c>
      <c r="S6" s="60">
        <v>30.56</v>
      </c>
      <c r="T6" s="44">
        <v>0</v>
      </c>
      <c r="U6" s="51">
        <v>0</v>
      </c>
      <c r="V6" s="51">
        <v>0</v>
      </c>
      <c r="W6" s="56">
        <f>IF((OR(S6="",S6="DNF",S6="DNC")),"",IF(S6="SDQ",W$44,(S6+(5*T6)+(U6*10)-(V6*5))))</f>
        <v>30.56</v>
      </c>
      <c r="X6" s="60">
        <v>29.66</v>
      </c>
      <c r="Y6" s="44">
        <v>0</v>
      </c>
      <c r="Z6" s="51">
        <v>0</v>
      </c>
      <c r="AA6" s="51">
        <v>0</v>
      </c>
      <c r="AB6" s="56">
        <f>IF((OR(X6="",X6="DNF",X6="DNC")),"",IF(X6="SDQ",AB$44,(X6+(5*Y6)+(Z6*10)-(AA6*5))))</f>
        <v>29.66</v>
      </c>
      <c r="AC6" s="60">
        <v>29.72</v>
      </c>
      <c r="AD6" s="44">
        <v>0</v>
      </c>
      <c r="AE6" s="51">
        <v>0</v>
      </c>
      <c r="AF6" s="51">
        <v>0</v>
      </c>
      <c r="AG6" s="56">
        <f>IF((OR(AC6="",AC6="DNF",AC6="DNC")),"",IF(AC6="SDQ",AG$44,(AC6+(5*AD6)+(AE6*10)-(AF6*5))))</f>
        <v>29.72</v>
      </c>
    </row>
    <row r="7" spans="1:33" s="9" customFormat="1" x14ac:dyDescent="0.15">
      <c r="A7" s="62">
        <v>35</v>
      </c>
      <c r="B7" s="48" t="s">
        <v>84</v>
      </c>
      <c r="C7" s="48" t="s">
        <v>88</v>
      </c>
      <c r="D7" s="45"/>
      <c r="E7" s="49">
        <f>RANK(H7,H$4:H$43,1)</f>
        <v>3</v>
      </c>
      <c r="F7" s="50">
        <f>IF(J7=0,1,0)+IF(O7=0,1,0)+IF(T7=0,1,0)+IF(Y7=0,1,0)+IF(AD7=0,1,0)</f>
        <v>2</v>
      </c>
      <c r="G7" s="50">
        <f>J7+O7+T7+Y7+AD7</f>
        <v>3</v>
      </c>
      <c r="H7" s="59">
        <f>M7+R7+W7+AB7+AG7</f>
        <v>159.68</v>
      </c>
      <c r="I7" s="60">
        <v>36.340000000000003</v>
      </c>
      <c r="J7" s="44">
        <v>1</v>
      </c>
      <c r="K7" s="51">
        <v>0</v>
      </c>
      <c r="L7" s="51">
        <v>0</v>
      </c>
      <c r="M7" s="56">
        <f>IF((OR(I7="",I7="DNF",I7="DNC")),"",IF(I7="SDQ",$M$44,(I7+(5*J7)+(K7*10)-(L7*5))))</f>
        <v>41.34</v>
      </c>
      <c r="N7" s="60">
        <v>21.76</v>
      </c>
      <c r="O7" s="44">
        <v>1</v>
      </c>
      <c r="P7" s="51">
        <v>0</v>
      </c>
      <c r="Q7" s="51">
        <v>0</v>
      </c>
      <c r="R7" s="56">
        <f>IF((OR(N7="",N7="DNF",N7="DNC")),"",IF(N7="SDQ",$R$44,(N7+(5*O7)+(P7*10)-(Q7*5))))</f>
        <v>26.76</v>
      </c>
      <c r="S7" s="60">
        <v>27.16</v>
      </c>
      <c r="T7" s="44">
        <v>1</v>
      </c>
      <c r="U7" s="51">
        <v>0</v>
      </c>
      <c r="V7" s="51">
        <v>0</v>
      </c>
      <c r="W7" s="56">
        <f>IF((OR(S7="",S7="DNF",S7="DNC")),"",IF(S7="SDQ",W$44,(S7+(5*T7)+(U7*10)-(V7*5))))</f>
        <v>32.159999999999997</v>
      </c>
      <c r="X7" s="60">
        <v>29.91</v>
      </c>
      <c r="Y7" s="80">
        <v>0</v>
      </c>
      <c r="Z7" s="51">
        <v>0</v>
      </c>
      <c r="AA7" s="51">
        <v>0</v>
      </c>
      <c r="AB7" s="56">
        <f>IF((OR(X7="",X7="DNF",X7="DNC")),"",IF(X7="SDQ",AB$44,(X7+(5*Y7)+(Z7*10)-(AA7*5))))</f>
        <v>29.91</v>
      </c>
      <c r="AC7" s="60">
        <v>29.51</v>
      </c>
      <c r="AD7" s="44">
        <v>0</v>
      </c>
      <c r="AE7" s="51">
        <v>0</v>
      </c>
      <c r="AF7" s="51">
        <v>0</v>
      </c>
      <c r="AG7" s="56">
        <f>IF((OR(AC7="",AC7="DNF",AC7="DNC")),"",IF(AC7="SDQ",AG$44,(AC7+(5*AD7)+(AE7*10)-(AF7*5))))</f>
        <v>29.51</v>
      </c>
    </row>
    <row r="8" spans="1:33" s="9" customFormat="1" x14ac:dyDescent="0.15">
      <c r="A8" s="62">
        <v>7</v>
      </c>
      <c r="B8" s="48" t="s">
        <v>43</v>
      </c>
      <c r="C8" s="48" t="s">
        <v>41</v>
      </c>
      <c r="D8" s="44"/>
      <c r="E8" s="49">
        <f>RANK(H8,H$4:H$43,1)</f>
        <v>4</v>
      </c>
      <c r="F8" s="50">
        <f>IF(J8=0,1,0)+IF(O8=0,1,0)+IF(T8=0,1,0)+IF(Y8=0,1,0)+IF(AD8=0,1,0)</f>
        <v>2</v>
      </c>
      <c r="G8" s="50">
        <f>J8+O8+T8+Y8+AD8</f>
        <v>3</v>
      </c>
      <c r="H8" s="59">
        <f>M8+R8+W8+AB8+AG8</f>
        <v>161.64999999999998</v>
      </c>
      <c r="I8" s="60">
        <v>35.369999999999997</v>
      </c>
      <c r="J8" s="44">
        <v>0</v>
      </c>
      <c r="K8" s="51">
        <v>0</v>
      </c>
      <c r="L8" s="51">
        <v>0</v>
      </c>
      <c r="M8" s="56">
        <f>IF((OR(I8="",I8="DNF",I8="DNC")),"",IF(I8="SDQ",$M$44,(I8+(5*J8)+(K8*10)-(L8*5))))</f>
        <v>35.369999999999997</v>
      </c>
      <c r="N8" s="60">
        <v>24.01</v>
      </c>
      <c r="O8" s="80">
        <v>1</v>
      </c>
      <c r="P8" s="51">
        <v>0</v>
      </c>
      <c r="Q8" s="51">
        <v>0</v>
      </c>
      <c r="R8" s="56">
        <f>IF((OR(N8="",N8="DNF",N8="DNC")),"",IF(N8="SDQ",$R$44,(N8+(5*O8)+(P8*10)-(Q8*5))))</f>
        <v>29.01</v>
      </c>
      <c r="S8" s="60">
        <v>27.89</v>
      </c>
      <c r="T8" s="44">
        <v>1</v>
      </c>
      <c r="U8" s="51">
        <v>0</v>
      </c>
      <c r="V8" s="51">
        <v>0</v>
      </c>
      <c r="W8" s="56">
        <f>IF((OR(S8="",S8="DNF",S8="DNC")),"",IF(S8="SDQ",W$44,(S8+(5*T8)+(U8*10)-(V8*5))))</f>
        <v>32.89</v>
      </c>
      <c r="X8" s="60">
        <v>31.11</v>
      </c>
      <c r="Y8" s="44">
        <v>0</v>
      </c>
      <c r="Z8" s="51">
        <v>0</v>
      </c>
      <c r="AA8" s="51">
        <v>0</v>
      </c>
      <c r="AB8" s="56">
        <f>IF((OR(X8="",X8="DNF",X8="DNC")),"",IF(X8="SDQ",AB$44,(X8+(5*Y8)+(Z8*10)-(AA8*5))))</f>
        <v>31.11</v>
      </c>
      <c r="AC8" s="60">
        <v>28.27</v>
      </c>
      <c r="AD8" s="44">
        <v>1</v>
      </c>
      <c r="AE8" s="51">
        <v>0</v>
      </c>
      <c r="AF8" s="51">
        <v>0</v>
      </c>
      <c r="AG8" s="56">
        <f>IF((OR(AC8="",AC8="DNF",AC8="DNC")),"",IF(AC8="SDQ",AG$44,(AC8+(5*AD8)+(AE8*10)-(AF8*5))))</f>
        <v>33.269999999999996</v>
      </c>
    </row>
    <row r="9" spans="1:33" s="9" customFormat="1" x14ac:dyDescent="0.15">
      <c r="A9" s="62">
        <v>34</v>
      </c>
      <c r="B9" s="48" t="s">
        <v>76</v>
      </c>
      <c r="C9" s="48" t="s">
        <v>83</v>
      </c>
      <c r="D9" s="45"/>
      <c r="E9" s="49">
        <f>RANK(H9,H$4:H$43,1)</f>
        <v>5</v>
      </c>
      <c r="F9" s="50">
        <f>IF(J9=0,1,0)+IF(O9=0,1,0)+IF(T9=0,1,0)+IF(Y9=0,1,0)+IF(AD9=0,1,0)</f>
        <v>3</v>
      </c>
      <c r="G9" s="50">
        <f>J9+O9+T9+Y9+AD9</f>
        <v>3</v>
      </c>
      <c r="H9" s="59">
        <f>M9+R9+W9+AB9+AG9</f>
        <v>165.66</v>
      </c>
      <c r="I9" s="60">
        <v>35.54</v>
      </c>
      <c r="J9" s="44">
        <v>0</v>
      </c>
      <c r="K9" s="51">
        <v>0</v>
      </c>
      <c r="L9" s="51">
        <v>0</v>
      </c>
      <c r="M9" s="56">
        <f>IF((OR(I9="",I9="DNF",I9="DNC")),"",IF(I9="SDQ",$M$44,(I9+(5*J9)+(K9*10)-(L9*5))))</f>
        <v>35.54</v>
      </c>
      <c r="N9" s="60">
        <v>24.41</v>
      </c>
      <c r="O9" s="44">
        <v>1</v>
      </c>
      <c r="P9" s="51">
        <v>0</v>
      </c>
      <c r="Q9" s="51">
        <v>0</v>
      </c>
      <c r="R9" s="56">
        <f>IF((OR(N9="",N9="DNF",N9="DNC")),"",IF(N9="SDQ",$R$44,(N9+(5*O9)+(P9*10)-(Q9*5))))</f>
        <v>29.41</v>
      </c>
      <c r="S9" s="60">
        <v>27.46</v>
      </c>
      <c r="T9" s="44">
        <v>2</v>
      </c>
      <c r="U9" s="51">
        <v>0</v>
      </c>
      <c r="V9" s="51">
        <v>0</v>
      </c>
      <c r="W9" s="56">
        <f>IF((OR(S9="",S9="DNF",S9="DNC")),"",IF(S9="SDQ",W$44,(S9+(5*T9)+(U9*10)-(V9*5))))</f>
        <v>37.46</v>
      </c>
      <c r="X9" s="60">
        <v>33.9</v>
      </c>
      <c r="Y9" s="80">
        <v>0</v>
      </c>
      <c r="Z9" s="51">
        <v>0</v>
      </c>
      <c r="AA9" s="51">
        <v>0</v>
      </c>
      <c r="AB9" s="56">
        <f>IF((OR(X9="",X9="DNF",X9="DNC")),"",IF(X9="SDQ",AB$44,(X9+(5*Y9)+(Z9*10)-(AA9*5))))</f>
        <v>33.9</v>
      </c>
      <c r="AC9" s="60">
        <v>29.35</v>
      </c>
      <c r="AD9" s="44">
        <v>0</v>
      </c>
      <c r="AE9" s="51">
        <v>0</v>
      </c>
      <c r="AF9" s="51">
        <v>0</v>
      </c>
      <c r="AG9" s="56">
        <f>IF((OR(AC9="",AC9="DNF",AC9="DNC")),"",IF(AC9="SDQ",AG$44,(AC9+(5*AD9)+(AE9*10)-(AF9*5))))</f>
        <v>29.35</v>
      </c>
    </row>
    <row r="10" spans="1:33" s="9" customFormat="1" x14ac:dyDescent="0.15">
      <c r="A10" s="62">
        <v>32</v>
      </c>
      <c r="B10" s="48" t="s">
        <v>74</v>
      </c>
      <c r="C10" s="48" t="s">
        <v>51</v>
      </c>
      <c r="D10" s="44"/>
      <c r="E10" s="49">
        <f>RANK(H10,H$4:H$43,1)</f>
        <v>6</v>
      </c>
      <c r="F10" s="50">
        <f>IF(J10=0,1,0)+IF(O10=0,1,0)+IF(T10=0,1,0)+IF(Y10=0,1,0)+IF(AD10=0,1,0)</f>
        <v>1</v>
      </c>
      <c r="G10" s="50">
        <f>J10+O10+T10+Y10+AD10</f>
        <v>9</v>
      </c>
      <c r="H10" s="59">
        <f>M10+R10+W10+AB10+AG10</f>
        <v>167.5</v>
      </c>
      <c r="I10" s="60">
        <v>32.119999999999997</v>
      </c>
      <c r="J10" s="44">
        <v>1</v>
      </c>
      <c r="K10" s="51">
        <v>0</v>
      </c>
      <c r="L10" s="51">
        <v>0</v>
      </c>
      <c r="M10" s="56">
        <f>IF((OR(I10="",I10="DNF",I10="DNC")),"",IF(I10="SDQ",$M$44,(I10+(5*J10)+(K10*10)-(L10*5))))</f>
        <v>37.119999999999997</v>
      </c>
      <c r="N10" s="60">
        <v>18.07</v>
      </c>
      <c r="O10" s="44">
        <v>0</v>
      </c>
      <c r="P10" s="51">
        <v>0</v>
      </c>
      <c r="Q10" s="51">
        <v>0</v>
      </c>
      <c r="R10" s="56">
        <f>IF((OR(N10="",N10="DNF",N10="DNC")),"",IF(N10="SDQ",$R$44,(N10+(5*O10)+(P10*10)-(Q10*5))))</f>
        <v>18.07</v>
      </c>
      <c r="S10" s="60">
        <v>23.62</v>
      </c>
      <c r="T10" s="44">
        <v>3</v>
      </c>
      <c r="U10" s="51">
        <v>0</v>
      </c>
      <c r="V10" s="51">
        <v>0</v>
      </c>
      <c r="W10" s="56">
        <f>IF((OR(S10="",S10="DNF",S10="DNC")),"",IF(S10="SDQ",W$44,(S10+(5*T10)+(U10*10)-(V10*5))))</f>
        <v>38.620000000000005</v>
      </c>
      <c r="X10" s="60">
        <v>25.16</v>
      </c>
      <c r="Y10" s="44">
        <v>3</v>
      </c>
      <c r="Z10" s="51">
        <v>0</v>
      </c>
      <c r="AA10" s="51">
        <v>0</v>
      </c>
      <c r="AB10" s="56">
        <f>IF((OR(X10="",X10="DNF",X10="DNC")),"",IF(X10="SDQ",AB$44,(X10+(5*Y10)+(Z10*10)-(AA10*5))))</f>
        <v>40.159999999999997</v>
      </c>
      <c r="AC10" s="60">
        <v>23.53</v>
      </c>
      <c r="AD10" s="44">
        <v>2</v>
      </c>
      <c r="AE10" s="51">
        <v>0</v>
      </c>
      <c r="AF10" s="51">
        <v>0</v>
      </c>
      <c r="AG10" s="56">
        <f>IF((OR(AC10="",AC10="DNF",AC10="DNC")),"",IF(AC10="SDQ",AG$44,(AC10+(5*AD10)+(AE10*10)-(AF10*5))))</f>
        <v>33.53</v>
      </c>
    </row>
    <row r="11" spans="1:33" s="9" customFormat="1" x14ac:dyDescent="0.15">
      <c r="A11" s="62">
        <v>14</v>
      </c>
      <c r="B11" s="48" t="s">
        <v>54</v>
      </c>
      <c r="C11" s="48" t="s">
        <v>53</v>
      </c>
      <c r="D11" s="44"/>
      <c r="E11" s="49">
        <f>RANK(H11,H$4:H$43,1)</f>
        <v>7</v>
      </c>
      <c r="F11" s="50">
        <f>IF(J11=0,1,0)+IF(O11=0,1,0)+IF(T11=0,1,0)+IF(Y11=0,1,0)+IF(AD11=0,1,0)</f>
        <v>4</v>
      </c>
      <c r="G11" s="50">
        <f>J11+O11+T11+Y11+AD11</f>
        <v>1</v>
      </c>
      <c r="H11" s="59">
        <f>M11+R11+W11+AB11+AG11</f>
        <v>174.76</v>
      </c>
      <c r="I11" s="60">
        <v>42.88</v>
      </c>
      <c r="J11" s="44">
        <v>0</v>
      </c>
      <c r="K11" s="51">
        <v>0</v>
      </c>
      <c r="L11" s="51">
        <v>0</v>
      </c>
      <c r="M11" s="56">
        <f>IF((OR(I11="",I11="DNF",I11="DNC")),"",IF(I11="SDQ",$M$44,(I11+(5*J11)+(K11*10)-(L11*5))))</f>
        <v>42.88</v>
      </c>
      <c r="N11" s="60">
        <v>27.68</v>
      </c>
      <c r="O11" s="44">
        <v>0</v>
      </c>
      <c r="P11" s="51">
        <v>0</v>
      </c>
      <c r="Q11" s="51">
        <v>0</v>
      </c>
      <c r="R11" s="56">
        <f>IF((OR(N11="",N11="DNF",N11="DNC")),"",IF(N11="SDQ",$R$44,(N11+(5*O11)+(P11*10)-(Q11*5))))</f>
        <v>27.68</v>
      </c>
      <c r="S11" s="60">
        <v>32.15</v>
      </c>
      <c r="T11" s="44">
        <v>0</v>
      </c>
      <c r="U11" s="51">
        <v>0</v>
      </c>
      <c r="V11" s="51">
        <v>0</v>
      </c>
      <c r="W11" s="56">
        <f>IF((OR(S11="",S11="DNF",S11="DNC")),"",IF(S11="SDQ",W$44,(S11+(5*T11)+(U11*10)-(V11*5))))</f>
        <v>32.15</v>
      </c>
      <c r="X11" s="60">
        <v>32.880000000000003</v>
      </c>
      <c r="Y11" s="44">
        <v>1</v>
      </c>
      <c r="Z11" s="51">
        <v>0</v>
      </c>
      <c r="AA11" s="51">
        <v>0</v>
      </c>
      <c r="AB11" s="56">
        <f>IF((OR(X11="",X11="DNF",X11="DNC")),"",IF(X11="SDQ",AB$44,(X11+(5*Y11)+(Z11*10)-(AA11*5))))</f>
        <v>37.880000000000003</v>
      </c>
      <c r="AC11" s="60">
        <v>34.17</v>
      </c>
      <c r="AD11" s="80">
        <v>0</v>
      </c>
      <c r="AE11" s="51">
        <v>0</v>
      </c>
      <c r="AF11" s="51">
        <v>0</v>
      </c>
      <c r="AG11" s="56">
        <f>IF((OR(AC11="",AC11="DNF",AC11="DNC")),"",IF(AC11="SDQ",AG$44,(AC11+(5*AD11)+(AE11*10)-(AF11*5))))</f>
        <v>34.17</v>
      </c>
    </row>
    <row r="12" spans="1:33" s="9" customFormat="1" x14ac:dyDescent="0.15">
      <c r="A12" s="62">
        <v>19</v>
      </c>
      <c r="B12" s="48" t="s">
        <v>59</v>
      </c>
      <c r="C12" s="48" t="s">
        <v>53</v>
      </c>
      <c r="D12" s="44"/>
      <c r="E12" s="49">
        <f>RANK(H12,H$4:H$43,1)</f>
        <v>8</v>
      </c>
      <c r="F12" s="50">
        <f>IF(J12=0,1,0)+IF(O12=0,1,0)+IF(T12=0,1,0)+IF(Y12=0,1,0)+IF(AD12=0,1,0)</f>
        <v>3</v>
      </c>
      <c r="G12" s="50">
        <f>J12+O12+T12+Y12+AD12</f>
        <v>2</v>
      </c>
      <c r="H12" s="59">
        <f>M12+R12+W12+AB12+AG12</f>
        <v>176.93</v>
      </c>
      <c r="I12" s="60">
        <v>44.49</v>
      </c>
      <c r="J12" s="44">
        <v>0</v>
      </c>
      <c r="K12" s="51">
        <v>0</v>
      </c>
      <c r="L12" s="51">
        <v>0</v>
      </c>
      <c r="M12" s="56">
        <f>IF((OR(I12="",I12="DNF",I12="DNC")),"",IF(I12="SDQ",$M$44,(I12+(5*J12)+(K12*10)-(L12*5))))</f>
        <v>44.49</v>
      </c>
      <c r="N12" s="60">
        <v>27.8</v>
      </c>
      <c r="O12" s="44">
        <v>0</v>
      </c>
      <c r="P12" s="51">
        <v>0</v>
      </c>
      <c r="Q12" s="51">
        <v>0</v>
      </c>
      <c r="R12" s="56">
        <f>IF((OR(N12="",N12="DNF",N12="DNC")),"",IF(N12="SDQ",$R$44,(N12+(5*O12)+(P12*10)-(Q12*5))))</f>
        <v>27.8</v>
      </c>
      <c r="S12" s="60">
        <v>29.34</v>
      </c>
      <c r="T12" s="44">
        <v>1</v>
      </c>
      <c r="U12" s="51">
        <v>0</v>
      </c>
      <c r="V12" s="51">
        <v>0</v>
      </c>
      <c r="W12" s="56">
        <f>IF((OR(S12="",S12="DNF",S12="DNC")),"",IF(S12="SDQ",W$44,(S12+(5*T12)+(U12*10)-(V12*5))))</f>
        <v>34.340000000000003</v>
      </c>
      <c r="X12" s="60">
        <v>34</v>
      </c>
      <c r="Y12" s="44">
        <v>1</v>
      </c>
      <c r="Z12" s="51">
        <v>0</v>
      </c>
      <c r="AA12" s="51">
        <v>0</v>
      </c>
      <c r="AB12" s="56">
        <f>IF((OR(X12="",X12="DNF",X12="DNC")),"",IF(X12="SDQ",AB$44,(X12+(5*Y12)+(Z12*10)-(AA12*5))))</f>
        <v>39</v>
      </c>
      <c r="AC12" s="60">
        <v>31.3</v>
      </c>
      <c r="AD12" s="44">
        <v>0</v>
      </c>
      <c r="AE12" s="51">
        <v>0</v>
      </c>
      <c r="AF12" s="51">
        <v>0</v>
      </c>
      <c r="AG12" s="56">
        <f>IF((OR(AC12="",AC12="DNF",AC12="DNC")),"",IF(AC12="SDQ",AG$44,(AC12+(5*AD12)+(AE12*10)-(AF12*5))))</f>
        <v>31.3</v>
      </c>
    </row>
    <row r="13" spans="1:33" s="9" customFormat="1" x14ac:dyDescent="0.15">
      <c r="A13" s="62">
        <v>30</v>
      </c>
      <c r="B13" s="48" t="s">
        <v>72</v>
      </c>
      <c r="C13" s="48" t="s">
        <v>80</v>
      </c>
      <c r="D13" s="44"/>
      <c r="E13" s="49">
        <f>RANK(H13,H$4:H$43,1)</f>
        <v>9</v>
      </c>
      <c r="F13" s="50">
        <f>IF(J13=0,1,0)+IF(O13=0,1,0)+IF(T13=0,1,0)+IF(Y13=0,1,0)+IF(AD13=0,1,0)</f>
        <v>5</v>
      </c>
      <c r="G13" s="50">
        <f>J13+O13+T13+Y13+AD13</f>
        <v>0</v>
      </c>
      <c r="H13" s="59">
        <f>M13+R13+W13+AB13+AG13</f>
        <v>188.52</v>
      </c>
      <c r="I13" s="60">
        <v>49</v>
      </c>
      <c r="J13" s="44">
        <v>0</v>
      </c>
      <c r="K13" s="51">
        <v>0</v>
      </c>
      <c r="L13" s="51">
        <v>0</v>
      </c>
      <c r="M13" s="56">
        <f>IF((OR(I13="",I13="DNF",I13="DNC")),"",IF(I13="SDQ",$M$44,(I13+(5*J13)+(K13*10)-(L13*5))))</f>
        <v>49</v>
      </c>
      <c r="N13" s="60">
        <v>33.43</v>
      </c>
      <c r="O13" s="44">
        <v>0</v>
      </c>
      <c r="P13" s="51">
        <v>0</v>
      </c>
      <c r="Q13" s="51">
        <v>0</v>
      </c>
      <c r="R13" s="56">
        <f>IF((OR(N13="",N13="DNF",N13="DNC")),"",IF(N13="SDQ",$R$44,(N13+(5*O13)+(P13*10)-(Q13*5))))</f>
        <v>33.43</v>
      </c>
      <c r="S13" s="60">
        <v>33.21</v>
      </c>
      <c r="T13" s="44">
        <v>0</v>
      </c>
      <c r="U13" s="51">
        <v>0</v>
      </c>
      <c r="V13" s="51">
        <v>0</v>
      </c>
      <c r="W13" s="56">
        <f>IF((OR(S13="",S13="DNF",S13="DNC")),"",IF(S13="SDQ",W$44,(S13+(5*T13)+(U13*10)-(V13*5))))</f>
        <v>33.21</v>
      </c>
      <c r="X13" s="60">
        <v>34.51</v>
      </c>
      <c r="Y13" s="44">
        <v>0</v>
      </c>
      <c r="Z13" s="51">
        <v>0</v>
      </c>
      <c r="AA13" s="51">
        <v>0</v>
      </c>
      <c r="AB13" s="56">
        <f>IF((OR(X13="",X13="DNF",X13="DNC")),"",IF(X13="SDQ",AB$44,(X13+(5*Y13)+(Z13*10)-(AA13*5))))</f>
        <v>34.51</v>
      </c>
      <c r="AC13" s="60">
        <v>38.369999999999997</v>
      </c>
      <c r="AD13" s="80">
        <v>0</v>
      </c>
      <c r="AE13" s="51">
        <v>0</v>
      </c>
      <c r="AF13" s="51">
        <v>0</v>
      </c>
      <c r="AG13" s="56">
        <f>IF((OR(AC13="",AC13="DNF",AC13="DNC")),"",IF(AC13="SDQ",AG$44,(AC13+(5*AD13)+(AE13*10)-(AF13*5))))</f>
        <v>38.369999999999997</v>
      </c>
    </row>
    <row r="14" spans="1:33" s="9" customFormat="1" x14ac:dyDescent="0.15">
      <c r="A14" s="62">
        <v>22</v>
      </c>
      <c r="B14" s="48" t="s">
        <v>63</v>
      </c>
      <c r="C14" s="48" t="s">
        <v>62</v>
      </c>
      <c r="D14" s="44"/>
      <c r="E14" s="49">
        <f>RANK(H14,H$4:H$43,1)</f>
        <v>10</v>
      </c>
      <c r="F14" s="50">
        <f>IF(J14=0,1,0)+IF(O14=0,1,0)+IF(T14=0,1,0)+IF(Y14=0,1,0)+IF(AD14=0,1,0)</f>
        <v>5</v>
      </c>
      <c r="G14" s="50">
        <f>J14+O14+T14+Y14+AD14</f>
        <v>0</v>
      </c>
      <c r="H14" s="59">
        <f>M14+R14+W14+AB14+AG14</f>
        <v>202.66</v>
      </c>
      <c r="I14" s="60">
        <v>36.33</v>
      </c>
      <c r="J14" s="44">
        <v>0</v>
      </c>
      <c r="K14" s="51">
        <v>0</v>
      </c>
      <c r="L14" s="51">
        <v>0</v>
      </c>
      <c r="M14" s="56">
        <f>IF((OR(I14="",I14="DNF",I14="DNC")),"",IF(I14="SDQ",$M$44,(I14+(5*J14)+(K14*10)-(L14*5))))</f>
        <v>36.33</v>
      </c>
      <c r="N14" s="60">
        <v>29.56</v>
      </c>
      <c r="O14" s="80">
        <v>0</v>
      </c>
      <c r="P14" s="51">
        <v>0</v>
      </c>
      <c r="Q14" s="51">
        <v>0</v>
      </c>
      <c r="R14" s="56">
        <f>IF((OR(N14="",N14="DNF",N14="DNC")),"",IF(N14="SDQ",$R$44,(N14+(5*O14)+(P14*10)-(Q14*5))))</f>
        <v>29.56</v>
      </c>
      <c r="S14" s="60">
        <v>64.900000000000006</v>
      </c>
      <c r="T14" s="44">
        <v>0</v>
      </c>
      <c r="U14" s="51">
        <v>0</v>
      </c>
      <c r="V14" s="51">
        <v>0</v>
      </c>
      <c r="W14" s="56">
        <f>IF((OR(S14="",S14="DNF",S14="DNC")),"",IF(S14="SDQ",W$44,(S14+(5*T14)+(U14*10)-(V14*5))))</f>
        <v>64.900000000000006</v>
      </c>
      <c r="X14" s="60">
        <v>38.39</v>
      </c>
      <c r="Y14" s="44">
        <v>0</v>
      </c>
      <c r="Z14" s="51">
        <v>0</v>
      </c>
      <c r="AA14" s="51">
        <v>0</v>
      </c>
      <c r="AB14" s="56">
        <f>IF((OR(X14="",X14="DNF",X14="DNC")),"",IF(X14="SDQ",AB$44,(X14+(5*Y14)+(Z14*10)-(AA14*5))))</f>
        <v>38.39</v>
      </c>
      <c r="AC14" s="60">
        <v>33.479999999999997</v>
      </c>
      <c r="AD14" s="44">
        <v>0</v>
      </c>
      <c r="AE14" s="51">
        <v>0</v>
      </c>
      <c r="AF14" s="51">
        <v>0</v>
      </c>
      <c r="AG14" s="56">
        <f>IF((OR(AC14="",AC14="DNF",AC14="DNC")),"",IF(AC14="SDQ",AG$44,(AC14+(5*AD14)+(AE14*10)-(AF14*5))))</f>
        <v>33.479999999999997</v>
      </c>
    </row>
    <row r="15" spans="1:33" s="9" customFormat="1" x14ac:dyDescent="0.15">
      <c r="A15" s="62">
        <v>28</v>
      </c>
      <c r="B15" s="48" t="s">
        <v>70</v>
      </c>
      <c r="C15" s="48" t="s">
        <v>78</v>
      </c>
      <c r="D15" s="44"/>
      <c r="E15" s="49">
        <f>RANK(H15,H$4:H$43,1)</f>
        <v>11</v>
      </c>
      <c r="F15" s="50">
        <f>IF(J15=0,1,0)+IF(O15=0,1,0)+IF(T15=0,1,0)+IF(Y15=0,1,0)+IF(AD15=0,1,0)</f>
        <v>5</v>
      </c>
      <c r="G15" s="50">
        <f>J15+O15+T15+Y15+AD15</f>
        <v>0</v>
      </c>
      <c r="H15" s="59">
        <f>M15+R15+W15+AB15+AG15</f>
        <v>208.10000000000002</v>
      </c>
      <c r="I15" s="60">
        <v>46.01</v>
      </c>
      <c r="J15" s="44">
        <v>0</v>
      </c>
      <c r="K15" s="51">
        <v>0</v>
      </c>
      <c r="L15" s="51">
        <v>0</v>
      </c>
      <c r="M15" s="56">
        <f>IF((OR(I15="",I15="DNF",I15="DNC")),"",IF(I15="SDQ",$M$44,(I15+(5*J15)+(K15*10)-(L15*5))))</f>
        <v>46.01</v>
      </c>
      <c r="N15" s="60">
        <v>34.67</v>
      </c>
      <c r="O15" s="44">
        <v>0</v>
      </c>
      <c r="P15" s="51">
        <v>0</v>
      </c>
      <c r="Q15" s="51">
        <v>0</v>
      </c>
      <c r="R15" s="56">
        <f>IF((OR(N15="",N15="DNF",N15="DNC")),"",IF(N15="SDQ",$R$44,(N15+(5*O15)+(P15*10)-(Q15*5))))</f>
        <v>34.67</v>
      </c>
      <c r="S15" s="60">
        <v>39.47</v>
      </c>
      <c r="T15" s="44">
        <v>0</v>
      </c>
      <c r="U15" s="51">
        <v>0</v>
      </c>
      <c r="V15" s="51">
        <v>0</v>
      </c>
      <c r="W15" s="56">
        <f>IF((OR(S15="",S15="DNF",S15="DNC")),"",IF(S15="SDQ",W$44,(S15+(5*T15)+(U15*10)-(V15*5))))</f>
        <v>39.47</v>
      </c>
      <c r="X15" s="60">
        <v>41.62</v>
      </c>
      <c r="Y15" s="44">
        <v>0</v>
      </c>
      <c r="Z15" s="51">
        <v>0</v>
      </c>
      <c r="AA15" s="51">
        <v>0</v>
      </c>
      <c r="AB15" s="56">
        <f>IF((OR(X15="",X15="DNF",X15="DNC")),"",IF(X15="SDQ",AB$44,(X15+(5*Y15)+(Z15*10)-(AA15*5))))</f>
        <v>41.62</v>
      </c>
      <c r="AC15" s="60">
        <v>46.33</v>
      </c>
      <c r="AD15" s="44">
        <v>0</v>
      </c>
      <c r="AE15" s="51">
        <v>0</v>
      </c>
      <c r="AF15" s="51">
        <v>0</v>
      </c>
      <c r="AG15" s="56">
        <f>IF((OR(AC15="",AC15="DNF",AC15="DNC")),"",IF(AC15="SDQ",AG$44,(AC15+(5*AD15)+(AE15*10)-(AF15*5))))</f>
        <v>46.33</v>
      </c>
    </row>
    <row r="16" spans="1:33" s="9" customFormat="1" x14ac:dyDescent="0.15">
      <c r="A16" s="62">
        <v>37</v>
      </c>
      <c r="B16" s="48" t="s">
        <v>86</v>
      </c>
      <c r="C16" s="48" t="s">
        <v>88</v>
      </c>
      <c r="D16" s="44"/>
      <c r="E16" s="49">
        <f>RANK(H16,H$4:H$43,1)</f>
        <v>12</v>
      </c>
      <c r="F16" s="50">
        <f>IF(J16=0,1,0)+IF(O16=0,1,0)+IF(T16=0,1,0)+IF(Y16=0,1,0)+IF(AD16=0,1,0)</f>
        <v>5</v>
      </c>
      <c r="G16" s="50">
        <f>J16+O16+T16+Y16+AD16</f>
        <v>0</v>
      </c>
      <c r="H16" s="59">
        <f>M16+R16+W16+AB16+AG16</f>
        <v>209.64000000000001</v>
      </c>
      <c r="I16" s="60">
        <v>46.13</v>
      </c>
      <c r="J16" s="44">
        <v>0</v>
      </c>
      <c r="K16" s="51">
        <v>0</v>
      </c>
      <c r="L16" s="51">
        <v>0</v>
      </c>
      <c r="M16" s="56">
        <f>IF((OR(I16="",I16="DNF",I16="DNC")),"",IF(I16="SDQ",$M$44,(I16+(5*J16)+(K16*10)-(L16*5))))</f>
        <v>46.13</v>
      </c>
      <c r="N16" s="60">
        <v>59.74</v>
      </c>
      <c r="O16" s="44">
        <v>0</v>
      </c>
      <c r="P16" s="51">
        <v>0</v>
      </c>
      <c r="Q16" s="51">
        <v>0</v>
      </c>
      <c r="R16" s="56">
        <f>IF((OR(N16="",N16="DNF",N16="DNC")),"",IF(N16="SDQ",$R$44,(N16+(5*O16)+(P16*10)-(Q16*5))))</f>
        <v>59.74</v>
      </c>
      <c r="S16" s="60">
        <v>33.47</v>
      </c>
      <c r="T16" s="44">
        <v>0</v>
      </c>
      <c r="U16" s="51">
        <v>0</v>
      </c>
      <c r="V16" s="51">
        <v>0</v>
      </c>
      <c r="W16" s="56">
        <f>IF((OR(S16="",S16="DNF",S16="DNC")),"",IF(S16="SDQ",W$44,(S16+(5*T16)+(U16*10)-(V16*5))))</f>
        <v>33.47</v>
      </c>
      <c r="X16" s="60">
        <v>34.58</v>
      </c>
      <c r="Y16" s="44">
        <v>0</v>
      </c>
      <c r="Z16" s="51">
        <v>0</v>
      </c>
      <c r="AA16" s="51">
        <v>0</v>
      </c>
      <c r="AB16" s="56">
        <f>IF((OR(X16="",X16="DNF",X16="DNC")),"",IF(X16="SDQ",AB$44,(X16+(5*Y16)+(Z16*10)-(AA16*5))))</f>
        <v>34.58</v>
      </c>
      <c r="AC16" s="60">
        <v>35.72</v>
      </c>
      <c r="AD16" s="44">
        <v>0</v>
      </c>
      <c r="AE16" s="51">
        <v>0</v>
      </c>
      <c r="AF16" s="51">
        <v>0</v>
      </c>
      <c r="AG16" s="56">
        <f>IF((OR(AC16="",AC16="DNF",AC16="DNC")),"",IF(AC16="SDQ",AG$44,(AC16+(5*AD16)+(AE16*10)-(AF16*5))))</f>
        <v>35.72</v>
      </c>
    </row>
    <row r="17" spans="1:33" s="9" customFormat="1" x14ac:dyDescent="0.15">
      <c r="A17" s="62">
        <v>20</v>
      </c>
      <c r="B17" s="48" t="s">
        <v>60</v>
      </c>
      <c r="C17" s="48" t="s">
        <v>53</v>
      </c>
      <c r="D17" s="44"/>
      <c r="E17" s="49">
        <f>RANK(H17,H$4:H$43,1)</f>
        <v>13</v>
      </c>
      <c r="F17" s="50">
        <f>IF(J17=0,1,0)+IF(O17=0,1,0)+IF(T17=0,1,0)+IF(Y17=0,1,0)+IF(AD17=0,1,0)</f>
        <v>3</v>
      </c>
      <c r="G17" s="50">
        <f>J17+O17+T17+Y17+AD17</f>
        <v>2</v>
      </c>
      <c r="H17" s="59">
        <f>M17+R17+W17+AB17+AG17</f>
        <v>219.17000000000002</v>
      </c>
      <c r="I17" s="60">
        <v>47.5</v>
      </c>
      <c r="J17" s="44">
        <v>0</v>
      </c>
      <c r="K17" s="51">
        <v>0</v>
      </c>
      <c r="L17" s="51">
        <v>0</v>
      </c>
      <c r="M17" s="56">
        <f>IF((OR(I17="",I17="DNF",I17="DNC")),"",IF(I17="SDQ",$M$44,(I17+(5*J17)+(K17*10)-(L17*5))))</f>
        <v>47.5</v>
      </c>
      <c r="N17" s="60">
        <v>34.32</v>
      </c>
      <c r="O17" s="44">
        <v>0</v>
      </c>
      <c r="P17" s="51">
        <v>0</v>
      </c>
      <c r="Q17" s="51">
        <v>0</v>
      </c>
      <c r="R17" s="56">
        <f>IF((OR(N17="",N17="DNF",N17="DNC")),"",IF(N17="SDQ",$R$44,(N17+(5*O17)+(P17*10)-(Q17*5))))</f>
        <v>34.32</v>
      </c>
      <c r="S17" s="60">
        <v>41.29</v>
      </c>
      <c r="T17" s="44">
        <v>1</v>
      </c>
      <c r="U17" s="51">
        <v>0</v>
      </c>
      <c r="V17" s="51">
        <v>0</v>
      </c>
      <c r="W17" s="56">
        <f>IF((OR(S17="",S17="DNF",S17="DNC")),"",IF(S17="SDQ",W$44,(S17+(5*T17)+(U17*10)-(V17*5))))</f>
        <v>46.29</v>
      </c>
      <c r="X17" s="60">
        <v>37.64</v>
      </c>
      <c r="Y17" s="44">
        <v>1</v>
      </c>
      <c r="Z17" s="51">
        <v>0</v>
      </c>
      <c r="AA17" s="51">
        <v>0</v>
      </c>
      <c r="AB17" s="56">
        <f>IF((OR(X17="",X17="DNF",X17="DNC")),"",IF(X17="SDQ",AB$44,(X17+(5*Y17)+(Z17*10)-(AA17*5))))</f>
        <v>42.64</v>
      </c>
      <c r="AC17" s="60">
        <v>38.42</v>
      </c>
      <c r="AD17" s="44">
        <v>0</v>
      </c>
      <c r="AE17" s="51">
        <v>1</v>
      </c>
      <c r="AF17" s="51">
        <v>0</v>
      </c>
      <c r="AG17" s="56">
        <f>IF((OR(AC17="",AC17="DNF",AC17="DNC")),"",IF(AC17="SDQ",AG$44,(AC17+(5*AD17)+(AE17*10)-(AF17*5))))</f>
        <v>48.42</v>
      </c>
    </row>
    <row r="18" spans="1:33" s="9" customFormat="1" x14ac:dyDescent="0.15">
      <c r="A18" s="62">
        <v>25</v>
      </c>
      <c r="B18" s="48" t="s">
        <v>66</v>
      </c>
      <c r="C18" s="48" t="s">
        <v>62</v>
      </c>
      <c r="D18" s="44"/>
      <c r="E18" s="49">
        <f>RANK(H18,H$4:H$43,1)</f>
        <v>14</v>
      </c>
      <c r="F18" s="50">
        <f>IF(J18=0,1,0)+IF(O18=0,1,0)+IF(T18=0,1,0)+IF(Y18=0,1,0)+IF(AD18=0,1,0)</f>
        <v>4</v>
      </c>
      <c r="G18" s="50">
        <f>J18+O18+T18+Y18+AD18</f>
        <v>1</v>
      </c>
      <c r="H18" s="59">
        <f>M18+R18+W18+AB18+AG18</f>
        <v>234.06999999999996</v>
      </c>
      <c r="I18" s="60">
        <v>57.83</v>
      </c>
      <c r="J18" s="44">
        <v>0</v>
      </c>
      <c r="K18" s="51">
        <v>0</v>
      </c>
      <c r="L18" s="51">
        <v>0</v>
      </c>
      <c r="M18" s="56">
        <f>IF((OR(I18="",I18="DNF",I18="DNC")),"",IF(I18="SDQ",$M$44,(I18+(5*J18)+(K18*10)-(L18*5))))</f>
        <v>57.83</v>
      </c>
      <c r="N18" s="60">
        <v>35.299999999999997</v>
      </c>
      <c r="O18" s="44">
        <v>0</v>
      </c>
      <c r="P18" s="51">
        <v>0</v>
      </c>
      <c r="Q18" s="51">
        <v>0</v>
      </c>
      <c r="R18" s="56">
        <f>IF((OR(N18="",N18="DNF",N18="DNC")),"",IF(N18="SDQ",$R$44,(N18+(5*O18)+(P18*10)-(Q18*5))))</f>
        <v>35.299999999999997</v>
      </c>
      <c r="S18" s="60">
        <v>44.39</v>
      </c>
      <c r="T18" s="44">
        <v>0</v>
      </c>
      <c r="U18" s="51">
        <v>0</v>
      </c>
      <c r="V18" s="51">
        <v>0</v>
      </c>
      <c r="W18" s="56">
        <f>IF((OR(S18="",S18="DNF",S18="DNC")),"",IF(S18="SDQ",W$44,(S18+(5*T18)+(U18*10)-(V18*5))))</f>
        <v>44.39</v>
      </c>
      <c r="X18" s="60">
        <v>42.58</v>
      </c>
      <c r="Y18" s="44">
        <v>1</v>
      </c>
      <c r="Z18" s="51">
        <v>0</v>
      </c>
      <c r="AA18" s="51">
        <v>0</v>
      </c>
      <c r="AB18" s="56">
        <f>IF((OR(X18="",X18="DNF",X18="DNC")),"",IF(X18="SDQ",AB$44,(X18+(5*Y18)+(Z18*10)-(AA18*5))))</f>
        <v>47.58</v>
      </c>
      <c r="AC18" s="60">
        <v>48.97</v>
      </c>
      <c r="AD18" s="44">
        <v>0</v>
      </c>
      <c r="AE18" s="51">
        <v>0</v>
      </c>
      <c r="AF18" s="51">
        <v>0</v>
      </c>
      <c r="AG18" s="56">
        <f>IF((OR(AC18="",AC18="DNF",AC18="DNC")),"",IF(AC18="SDQ",AG$44,(AC18+(5*AD18)+(AE18*10)-(AF18*5))))</f>
        <v>48.97</v>
      </c>
    </row>
    <row r="19" spans="1:33" s="9" customFormat="1" x14ac:dyDescent="0.15">
      <c r="A19" s="62">
        <v>33</v>
      </c>
      <c r="B19" s="48" t="s">
        <v>75</v>
      </c>
      <c r="C19" s="48" t="s">
        <v>82</v>
      </c>
      <c r="D19" s="44"/>
      <c r="E19" s="49">
        <f>RANK(H19,H$4:H$43,1)</f>
        <v>15</v>
      </c>
      <c r="F19" s="50">
        <f>IF(J19=0,1,0)+IF(O19=0,1,0)+IF(T19=0,1,0)+IF(Y19=0,1,0)+IF(AD19=0,1,0)</f>
        <v>4</v>
      </c>
      <c r="G19" s="50">
        <f>J19+O19+T19+Y19+AD19</f>
        <v>1</v>
      </c>
      <c r="H19" s="59">
        <f>M19+R19+W19+AB19+AG19</f>
        <v>241.02000000000004</v>
      </c>
      <c r="I19" s="60">
        <v>57.88</v>
      </c>
      <c r="J19" s="44">
        <v>0</v>
      </c>
      <c r="K19" s="51">
        <v>0</v>
      </c>
      <c r="L19" s="51">
        <v>0</v>
      </c>
      <c r="M19" s="56">
        <f>IF((OR(I19="",I19="DNF",I19="DNC")),"",IF(I19="SDQ",$M$44,(I19+(5*J19)+(K19*10)-(L19*5))))</f>
        <v>57.88</v>
      </c>
      <c r="N19" s="60">
        <v>35.68</v>
      </c>
      <c r="O19" s="44">
        <v>1</v>
      </c>
      <c r="P19" s="51">
        <v>0</v>
      </c>
      <c r="Q19" s="51">
        <v>0</v>
      </c>
      <c r="R19" s="56">
        <f>IF((OR(N19="",N19="DNF",N19="DNC")),"",IF(N19="SDQ",$R$44,(N19+(5*O19)+(P19*10)-(Q19*5))))</f>
        <v>40.68</v>
      </c>
      <c r="S19" s="60">
        <v>47.9</v>
      </c>
      <c r="T19" s="44">
        <v>0</v>
      </c>
      <c r="U19" s="51">
        <v>0</v>
      </c>
      <c r="V19" s="51">
        <v>0</v>
      </c>
      <c r="W19" s="56">
        <f>IF((OR(S19="",S19="DNF",S19="DNC")),"",IF(S19="SDQ",W$44,(S19+(5*T19)+(U19*10)-(V19*5))))</f>
        <v>47.9</v>
      </c>
      <c r="X19" s="60">
        <v>49.2</v>
      </c>
      <c r="Y19" s="44">
        <v>0</v>
      </c>
      <c r="Z19" s="51">
        <v>0</v>
      </c>
      <c r="AA19" s="51">
        <v>0</v>
      </c>
      <c r="AB19" s="56">
        <f>IF((OR(X19="",X19="DNF",X19="DNC")),"",IF(X19="SDQ",AB$44,(X19+(5*Y19)+(Z19*10)-(AA19*5))))</f>
        <v>49.2</v>
      </c>
      <c r="AC19" s="60">
        <v>45.36</v>
      </c>
      <c r="AD19" s="44">
        <v>0</v>
      </c>
      <c r="AE19" s="51">
        <v>0</v>
      </c>
      <c r="AF19" s="51">
        <v>0</v>
      </c>
      <c r="AG19" s="56">
        <f>IF((OR(AC19="",AC19="DNF",AC19="DNC")),"",IF(AC19="SDQ",AG$44,(AC19+(5*AD19)+(AE19*10)-(AF19*5))))</f>
        <v>45.36</v>
      </c>
    </row>
    <row r="20" spans="1:33" s="9" customFormat="1" x14ac:dyDescent="0.15">
      <c r="A20" s="62">
        <v>21</v>
      </c>
      <c r="B20" s="48" t="s">
        <v>61</v>
      </c>
      <c r="C20" s="48" t="s">
        <v>53</v>
      </c>
      <c r="D20" s="44"/>
      <c r="E20" s="49">
        <f>RANK(H20,H$4:H$43,1)</f>
        <v>16</v>
      </c>
      <c r="F20" s="50">
        <f>IF(J20=0,1,0)+IF(O20=0,1,0)+IF(T20=0,1,0)+IF(Y20=0,1,0)+IF(AD20=0,1,0)</f>
        <v>4</v>
      </c>
      <c r="G20" s="50">
        <f>J20+O20+T20+Y20+AD20</f>
        <v>1</v>
      </c>
      <c r="H20" s="59">
        <f>M20+R20+W20+AB20+AG20</f>
        <v>248.45000000000002</v>
      </c>
      <c r="I20" s="60">
        <v>55.26</v>
      </c>
      <c r="J20" s="44">
        <v>0</v>
      </c>
      <c r="K20" s="51">
        <v>0</v>
      </c>
      <c r="L20" s="51">
        <v>0</v>
      </c>
      <c r="M20" s="56">
        <f>IF((OR(I20="",I20="DNF",I20="DNC")),"",IF(I20="SDQ",$M$44,(I20+(5*J20)+(K20*10)-(L20*5))))</f>
        <v>55.26</v>
      </c>
      <c r="N20" s="60">
        <v>42.93</v>
      </c>
      <c r="O20" s="44">
        <v>1</v>
      </c>
      <c r="P20" s="51">
        <v>0</v>
      </c>
      <c r="Q20" s="51">
        <v>0</v>
      </c>
      <c r="R20" s="56">
        <f>IF((OR(N20="",N20="DNF",N20="DNC")),"",IF(N20="SDQ",$R$44,(N20+(5*O20)+(P20*10)-(Q20*5))))</f>
        <v>47.93</v>
      </c>
      <c r="S20" s="60">
        <v>48.42</v>
      </c>
      <c r="T20" s="44">
        <v>0</v>
      </c>
      <c r="U20" s="51">
        <v>0</v>
      </c>
      <c r="V20" s="51">
        <v>0</v>
      </c>
      <c r="W20" s="56">
        <f>IF((OR(S20="",S20="DNF",S20="DNC")),"",IF(S20="SDQ",W$44,(S20+(5*T20)+(U20*10)-(V20*5))))</f>
        <v>48.42</v>
      </c>
      <c r="X20" s="60">
        <v>43.12</v>
      </c>
      <c r="Y20" s="44">
        <v>0</v>
      </c>
      <c r="Z20" s="51">
        <v>0</v>
      </c>
      <c r="AA20" s="51">
        <v>0</v>
      </c>
      <c r="AB20" s="56">
        <f>IF((OR(X20="",X20="DNF",X20="DNC")),"",IF(X20="SDQ",AB$44,(X20+(5*Y20)+(Z20*10)-(AA20*5))))</f>
        <v>43.12</v>
      </c>
      <c r="AC20" s="60">
        <v>53.72</v>
      </c>
      <c r="AD20" s="44">
        <v>0</v>
      </c>
      <c r="AE20" s="51">
        <v>0</v>
      </c>
      <c r="AF20" s="51">
        <v>0</v>
      </c>
      <c r="AG20" s="56">
        <f>IF((OR(AC20="",AC20="DNF",AC20="DNC")),"",IF(AC20="SDQ",AG$44,(AC20+(5*AD20)+(AE20*10)-(AF20*5))))</f>
        <v>53.72</v>
      </c>
    </row>
    <row r="21" spans="1:33" s="9" customFormat="1" x14ac:dyDescent="0.15">
      <c r="A21" s="62">
        <v>6</v>
      </c>
      <c r="B21" s="48" t="s">
        <v>42</v>
      </c>
      <c r="C21" s="48" t="s">
        <v>50</v>
      </c>
      <c r="D21" s="44"/>
      <c r="E21" s="49">
        <f>RANK(H21,H$4:H$43,1)</f>
        <v>17</v>
      </c>
      <c r="F21" s="50">
        <f>IF(J21=0,1,0)+IF(O21=0,1,0)+IF(T21=0,1,0)+IF(Y21=0,1,0)+IF(AD21=0,1,0)</f>
        <v>2</v>
      </c>
      <c r="G21" s="50">
        <f>J21+O21+T21+Y21+AD21</f>
        <v>6</v>
      </c>
      <c r="H21" s="59">
        <f>M21+R21+W21+AB21+AG21</f>
        <v>252.63</v>
      </c>
      <c r="I21" s="60">
        <v>65.28</v>
      </c>
      <c r="J21" s="44">
        <v>4</v>
      </c>
      <c r="K21" s="51">
        <v>0</v>
      </c>
      <c r="L21" s="51">
        <v>0</v>
      </c>
      <c r="M21" s="56">
        <f>IF((OR(I21="",I21="DNF",I21="DNC")),"",IF(I21="SDQ",$M$44,(I21+(5*J21)+(K21*10)-(L21*5))))</f>
        <v>85.28</v>
      </c>
      <c r="N21" s="60">
        <v>38.64</v>
      </c>
      <c r="O21" s="44">
        <v>0</v>
      </c>
      <c r="P21" s="51">
        <v>0</v>
      </c>
      <c r="Q21" s="51">
        <v>0</v>
      </c>
      <c r="R21" s="56">
        <f>IF((OR(N21="",N21="DNF",N21="DNC")),"",IF(N21="SDQ",$R$44,(N21+(5*O21)+(P21*10)-(Q21*5))))</f>
        <v>38.64</v>
      </c>
      <c r="S21" s="60">
        <v>36.369999999999997</v>
      </c>
      <c r="T21" s="44">
        <v>0</v>
      </c>
      <c r="U21" s="51">
        <v>0</v>
      </c>
      <c r="V21" s="51">
        <v>0</v>
      </c>
      <c r="W21" s="56">
        <f>IF((OR(S21="",S21="DNF",S21="DNC")),"",IF(S21="SDQ",W$44,(S21+(5*T21)+(U21*10)-(V21*5))))</f>
        <v>36.369999999999997</v>
      </c>
      <c r="X21" s="60">
        <v>44.16</v>
      </c>
      <c r="Y21" s="44">
        <v>1</v>
      </c>
      <c r="Z21" s="51">
        <v>0</v>
      </c>
      <c r="AA21" s="51">
        <v>0</v>
      </c>
      <c r="AB21" s="56">
        <f>IF((OR(X21="",X21="DNF",X21="DNC")),"",IF(X21="SDQ",AB$44,(X21+(5*Y21)+(Z21*10)-(AA21*5))))</f>
        <v>49.16</v>
      </c>
      <c r="AC21" s="60">
        <v>38.18</v>
      </c>
      <c r="AD21" s="44">
        <v>1</v>
      </c>
      <c r="AE21" s="51">
        <v>0</v>
      </c>
      <c r="AF21" s="51">
        <v>0</v>
      </c>
      <c r="AG21" s="56">
        <f>IF((OR(AC21="",AC21="DNF",AC21="DNC")),"",IF(AC21="SDQ",AG$44,(AC21+(5*AD21)+(AE21*10)-(AF21*5))))</f>
        <v>43.18</v>
      </c>
    </row>
    <row r="22" spans="1:33" s="9" customFormat="1" x14ac:dyDescent="0.15">
      <c r="A22" s="62">
        <v>23</v>
      </c>
      <c r="B22" s="48" t="s">
        <v>64</v>
      </c>
      <c r="C22" s="48" t="s">
        <v>41</v>
      </c>
      <c r="D22" s="44"/>
      <c r="E22" s="49">
        <f>RANK(H22,H$4:H$43,1)</f>
        <v>18</v>
      </c>
      <c r="F22" s="50">
        <f>IF(J22=0,1,0)+IF(O22=0,1,0)+IF(T22=0,1,0)+IF(Y22=0,1,0)+IF(AD22=0,1,0)</f>
        <v>4</v>
      </c>
      <c r="G22" s="50">
        <f>J22+O22+T22+Y22+AD22</f>
        <v>4</v>
      </c>
      <c r="H22" s="59">
        <f>M22+R22+W22+AB22+AG22</f>
        <v>254.44000000000003</v>
      </c>
      <c r="I22" s="60">
        <v>62.58</v>
      </c>
      <c r="J22" s="44">
        <v>4</v>
      </c>
      <c r="K22" s="51">
        <v>0</v>
      </c>
      <c r="L22" s="51">
        <v>0</v>
      </c>
      <c r="M22" s="56">
        <f>IF((OR(I22="",I22="DNF",I22="DNC")),"",IF(I22="SDQ",$M$44,(I22+(5*J22)+(K22*10)-(L22*5))))</f>
        <v>82.58</v>
      </c>
      <c r="N22" s="60">
        <v>35.450000000000003</v>
      </c>
      <c r="O22" s="44">
        <v>0</v>
      </c>
      <c r="P22" s="51">
        <v>0</v>
      </c>
      <c r="Q22" s="51">
        <v>0</v>
      </c>
      <c r="R22" s="56">
        <f>IF((OR(N22="",N22="DNF",N22="DNC")),"",IF(N22="SDQ",$R$44,(N22+(5*O22)+(P22*10)-(Q22*5))))</f>
        <v>35.450000000000003</v>
      </c>
      <c r="S22" s="60">
        <v>43.2</v>
      </c>
      <c r="T22" s="44">
        <v>0</v>
      </c>
      <c r="U22" s="51">
        <v>0</v>
      </c>
      <c r="V22" s="51">
        <v>0</v>
      </c>
      <c r="W22" s="56">
        <f>IF((OR(S22="",S22="DNF",S22="DNC")),"",IF(S22="SDQ",W$44,(S22+(5*T22)+(U22*10)-(V22*5))))</f>
        <v>43.2</v>
      </c>
      <c r="X22" s="60">
        <v>47.53</v>
      </c>
      <c r="Y22" s="80">
        <v>0</v>
      </c>
      <c r="Z22" s="51">
        <v>0</v>
      </c>
      <c r="AA22" s="51">
        <v>0</v>
      </c>
      <c r="AB22" s="56">
        <f>IF((OR(X22="",X22="DNF",X22="DNC")),"",IF(X22="SDQ",AB$44,(X22+(5*Y22)+(Z22*10)-(AA22*5))))</f>
        <v>47.53</v>
      </c>
      <c r="AC22" s="60">
        <v>45.68</v>
      </c>
      <c r="AD22" s="44">
        <v>0</v>
      </c>
      <c r="AE22" s="51">
        <v>0</v>
      </c>
      <c r="AF22" s="51">
        <v>0</v>
      </c>
      <c r="AG22" s="56">
        <f>IF((OR(AC22="",AC22="DNF",AC22="DNC")),"",IF(AC22="SDQ",AG$44,(AC22+(5*AD22)+(AE22*10)-(AF22*5))))</f>
        <v>45.68</v>
      </c>
    </row>
    <row r="23" spans="1:33" s="9" customFormat="1" x14ac:dyDescent="0.15">
      <c r="A23" s="62">
        <v>12</v>
      </c>
      <c r="B23" s="48" t="s">
        <v>48</v>
      </c>
      <c r="C23" s="48" t="s">
        <v>53</v>
      </c>
      <c r="D23" s="44"/>
      <c r="E23" s="49">
        <f>RANK(H23,H$4:H$43,1)</f>
        <v>19</v>
      </c>
      <c r="F23" s="50">
        <f>IF(J23=0,1,0)+IF(O23=0,1,0)+IF(T23=0,1,0)+IF(Y23=0,1,0)+IF(AD23=0,1,0)</f>
        <v>4</v>
      </c>
      <c r="G23" s="50">
        <f>J23+O23+T23+Y23+AD23</f>
        <v>2</v>
      </c>
      <c r="H23" s="59">
        <f>M23+R23+W23+AB23+AG23</f>
        <v>255.93</v>
      </c>
      <c r="I23" s="60">
        <v>86.44</v>
      </c>
      <c r="J23" s="44">
        <v>2</v>
      </c>
      <c r="K23" s="51">
        <v>0</v>
      </c>
      <c r="L23" s="51">
        <v>0</v>
      </c>
      <c r="M23" s="56">
        <f>IF((OR(I23="",I23="DNF",I23="DNC")),"",IF(I23="SDQ",$M$44,(I23+(5*J23)+(K23*10)-(L23*5))))</f>
        <v>96.44</v>
      </c>
      <c r="N23" s="60">
        <v>46.81</v>
      </c>
      <c r="O23" s="80">
        <v>0</v>
      </c>
      <c r="P23" s="51">
        <v>1</v>
      </c>
      <c r="Q23" s="51">
        <v>0</v>
      </c>
      <c r="R23" s="56">
        <f>IF((OR(N23="",N23="DNF",N23="DNC")),"",IF(N23="SDQ",$R$44,(N23+(5*O23)+(P23*10)-(Q23*5))))</f>
        <v>56.81</v>
      </c>
      <c r="S23" s="60">
        <v>34.47</v>
      </c>
      <c r="T23" s="44">
        <v>0</v>
      </c>
      <c r="U23" s="51">
        <v>0</v>
      </c>
      <c r="V23" s="51">
        <v>0</v>
      </c>
      <c r="W23" s="56">
        <f>IF((OR(S23="",S23="DNF",S23="DNC")),"",IF(S23="SDQ",W$44,(S23+(5*T23)+(U23*10)-(V23*5))))</f>
        <v>34.47</v>
      </c>
      <c r="X23" s="60">
        <v>34.22</v>
      </c>
      <c r="Y23" s="44">
        <v>0</v>
      </c>
      <c r="Z23" s="51">
        <v>0</v>
      </c>
      <c r="AA23" s="51">
        <v>0</v>
      </c>
      <c r="AB23" s="56">
        <f>IF((OR(X23="",X23="DNF",X23="DNC")),"",IF(X23="SDQ",AB$44,(X23+(5*Y23)+(Z23*10)-(AA23*5))))</f>
        <v>34.22</v>
      </c>
      <c r="AC23" s="60">
        <v>33.99</v>
      </c>
      <c r="AD23" s="44">
        <v>0</v>
      </c>
      <c r="AE23" s="51">
        <v>0</v>
      </c>
      <c r="AF23" s="51">
        <v>0</v>
      </c>
      <c r="AG23" s="56">
        <f>IF((OR(AC23="",AC23="DNF",AC23="DNC")),"",IF(AC23="SDQ",AG$44,(AC23+(5*AD23)+(AE23*10)-(AF23*5))))</f>
        <v>33.99</v>
      </c>
    </row>
    <row r="24" spans="1:33" s="9" customFormat="1" x14ac:dyDescent="0.15">
      <c r="A24" s="62">
        <v>36</v>
      </c>
      <c r="B24" s="48" t="s">
        <v>85</v>
      </c>
      <c r="C24" s="48" t="s">
        <v>89</v>
      </c>
      <c r="D24" s="44"/>
      <c r="E24" s="49">
        <f>RANK(H24,H$4:H$43,1)</f>
        <v>20</v>
      </c>
      <c r="F24" s="50">
        <f>IF(J24=0,1,0)+IF(O24=0,1,0)+IF(T24=0,1,0)+IF(Y24=0,1,0)+IF(AD24=0,1,0)</f>
        <v>3</v>
      </c>
      <c r="G24" s="50">
        <f>J24+O24+T24+Y24+AD24</f>
        <v>3</v>
      </c>
      <c r="H24" s="59">
        <f>M24+R24+W24+AB24+AG24</f>
        <v>279.06</v>
      </c>
      <c r="I24" s="60">
        <v>58</v>
      </c>
      <c r="J24" s="44">
        <v>0</v>
      </c>
      <c r="K24" s="51">
        <v>0</v>
      </c>
      <c r="L24" s="51">
        <v>0</v>
      </c>
      <c r="M24" s="56">
        <f>IF((OR(I24="",I24="DNF",I24="DNC")),"",IF(I24="SDQ",$M$44,(I24+(5*J24)+(K24*10)-(L24*5))))</f>
        <v>58</v>
      </c>
      <c r="N24" s="60">
        <v>43.11</v>
      </c>
      <c r="O24" s="44">
        <v>1</v>
      </c>
      <c r="P24" s="51">
        <v>0</v>
      </c>
      <c r="Q24" s="51">
        <v>0</v>
      </c>
      <c r="R24" s="56">
        <f>IF((OR(N24="",N24="DNF",N24="DNC")),"",IF(N24="SDQ",$R$44,(N24+(5*O24)+(P24*10)-(Q24*5))))</f>
        <v>48.11</v>
      </c>
      <c r="S24" s="60">
        <v>46.17</v>
      </c>
      <c r="T24" s="44">
        <v>0</v>
      </c>
      <c r="U24" s="51">
        <v>0</v>
      </c>
      <c r="V24" s="51">
        <v>0</v>
      </c>
      <c r="W24" s="56">
        <f>IF((OR(S24="",S24="DNF",S24="DNC")),"",IF(S24="SDQ",W$44,(S24+(5*T24)+(U24*10)-(V24*5))))</f>
        <v>46.17</v>
      </c>
      <c r="X24" s="60">
        <v>54.54</v>
      </c>
      <c r="Y24" s="44">
        <v>0</v>
      </c>
      <c r="Z24" s="51">
        <v>0</v>
      </c>
      <c r="AA24" s="51">
        <v>0</v>
      </c>
      <c r="AB24" s="56">
        <f>IF((OR(X24="",X24="DNF",X24="DNC")),"",IF(X24="SDQ",AB$44,(X24+(5*Y24)+(Z24*10)-(AA24*5))))</f>
        <v>54.54</v>
      </c>
      <c r="AC24" s="60">
        <v>62.24</v>
      </c>
      <c r="AD24" s="44">
        <v>2</v>
      </c>
      <c r="AE24" s="51">
        <v>0</v>
      </c>
      <c r="AF24" s="51">
        <v>0</v>
      </c>
      <c r="AG24" s="56">
        <f>IF((OR(AC24="",AC24="DNF",AC24="DNC")),"",IF(AC24="SDQ",AG$44,(AC24+(5*AD24)+(AE24*10)-(AF24*5))))</f>
        <v>72.240000000000009</v>
      </c>
    </row>
    <row r="25" spans="1:33" s="9" customFormat="1" x14ac:dyDescent="0.15">
      <c r="A25" s="62">
        <v>15</v>
      </c>
      <c r="B25" s="48" t="s">
        <v>55</v>
      </c>
      <c r="C25" s="48" t="s">
        <v>41</v>
      </c>
      <c r="D25" s="44"/>
      <c r="E25" s="49">
        <f>RANK(H25,H$4:H$43,1)</f>
        <v>21</v>
      </c>
      <c r="F25" s="50">
        <f>IF(J25=0,1,0)+IF(O25=0,1,0)+IF(T25=0,1,0)+IF(Y25=0,1,0)+IF(AD25=0,1,0)</f>
        <v>2</v>
      </c>
      <c r="G25" s="50">
        <f>J25+O25+T25+Y25+AD25</f>
        <v>6</v>
      </c>
      <c r="H25" s="59">
        <f>M25+R25+W25+AB25+AG25</f>
        <v>284.70999999999998</v>
      </c>
      <c r="I25" s="60">
        <v>56.17</v>
      </c>
      <c r="J25" s="44">
        <v>3</v>
      </c>
      <c r="K25" s="51">
        <v>0</v>
      </c>
      <c r="L25" s="51">
        <v>0</v>
      </c>
      <c r="M25" s="56">
        <f>IF((OR(I25="",I25="DNF",I25="DNC")),"",IF(I25="SDQ",$M$44,(I25+(5*J25)+(K25*10)-(L25*5))))</f>
        <v>71.17</v>
      </c>
      <c r="N25" s="60">
        <v>51.1</v>
      </c>
      <c r="O25" s="44">
        <v>2</v>
      </c>
      <c r="P25" s="51">
        <v>1</v>
      </c>
      <c r="Q25" s="51">
        <v>0</v>
      </c>
      <c r="R25" s="56">
        <f>IF((OR(N25="",N25="DNF",N25="DNC")),"",IF(N25="SDQ",$R$44,(N25+(5*O25)+(P25*10)-(Q25*5))))</f>
        <v>71.099999999999994</v>
      </c>
      <c r="S25" s="60">
        <v>43.16</v>
      </c>
      <c r="T25" s="44">
        <v>0</v>
      </c>
      <c r="U25" s="51">
        <v>0</v>
      </c>
      <c r="V25" s="51">
        <v>0</v>
      </c>
      <c r="W25" s="56">
        <f>IF((OR(S25="",S25="DNF",S25="DNC")),"",IF(S25="SDQ",W$44,(S25+(5*T25)+(U25*10)-(V25*5))))</f>
        <v>43.16</v>
      </c>
      <c r="X25" s="60">
        <v>44.59</v>
      </c>
      <c r="Y25" s="44">
        <v>1</v>
      </c>
      <c r="Z25" s="51">
        <v>1</v>
      </c>
      <c r="AA25" s="51">
        <v>0</v>
      </c>
      <c r="AB25" s="56">
        <f>IF((OR(X25="",X25="DNF",X25="DNC")),"",IF(X25="SDQ",AB$44,(X25+(5*Y25)+(Z25*10)-(AA25*5))))</f>
        <v>59.59</v>
      </c>
      <c r="AC25" s="60">
        <v>39.69</v>
      </c>
      <c r="AD25" s="44">
        <v>0</v>
      </c>
      <c r="AE25" s="51">
        <v>0</v>
      </c>
      <c r="AF25" s="51">
        <v>0</v>
      </c>
      <c r="AG25" s="56">
        <f>IF((OR(AC25="",AC25="DNF",AC25="DNC")),"",IF(AC25="SDQ",AG$44,(AC25+(5*AD25)+(AE25*10)-(AF25*5))))</f>
        <v>39.69</v>
      </c>
    </row>
    <row r="26" spans="1:33" s="9" customFormat="1" x14ac:dyDescent="0.15">
      <c r="A26" s="62">
        <v>16</v>
      </c>
      <c r="B26" s="48" t="s">
        <v>56</v>
      </c>
      <c r="C26" s="48" t="s">
        <v>53</v>
      </c>
      <c r="D26" s="44"/>
      <c r="E26" s="49">
        <f>RANK(H26,H$4:H$43,1)</f>
        <v>22</v>
      </c>
      <c r="F26" s="50">
        <f>IF(J26=0,1,0)+IF(O26=0,1,0)+IF(T26=0,1,0)+IF(Y26=0,1,0)+IF(AD26=0,1,0)</f>
        <v>5</v>
      </c>
      <c r="G26" s="50">
        <f>J26+O26+T26+Y26+AD26</f>
        <v>0</v>
      </c>
      <c r="H26" s="59">
        <f>M26+R26+W26+AB26+AG26</f>
        <v>297.67999999999995</v>
      </c>
      <c r="I26" s="60">
        <v>75.680000000000007</v>
      </c>
      <c r="J26" s="44">
        <v>0</v>
      </c>
      <c r="K26" s="51">
        <v>0</v>
      </c>
      <c r="L26" s="51">
        <v>0</v>
      </c>
      <c r="M26" s="56">
        <f>IF((OR(I26="",I26="DNF",I26="DNC")),"",IF(I26="SDQ",$M$44,(I26+(5*J26)+(K26*10)-(L26*5))))</f>
        <v>75.680000000000007</v>
      </c>
      <c r="N26" s="60">
        <v>41.54</v>
      </c>
      <c r="O26" s="44">
        <v>0</v>
      </c>
      <c r="P26" s="51">
        <v>0</v>
      </c>
      <c r="Q26" s="51">
        <v>0</v>
      </c>
      <c r="R26" s="56">
        <f>IF((OR(N26="",N26="DNF",N26="DNC")),"",IF(N26="SDQ",$R$44,(N26+(5*O26)+(P26*10)-(Q26*5))))</f>
        <v>41.54</v>
      </c>
      <c r="S26" s="60">
        <v>55.23</v>
      </c>
      <c r="T26" s="44">
        <v>0</v>
      </c>
      <c r="U26" s="51">
        <v>0</v>
      </c>
      <c r="V26" s="51">
        <v>0</v>
      </c>
      <c r="W26" s="56">
        <f>IF((OR(S26="",S26="DNF",S26="DNC")),"",IF(S26="SDQ",W$44,(S26+(5*T26)+(U26*10)-(V26*5))))</f>
        <v>55.23</v>
      </c>
      <c r="X26" s="60">
        <v>73.58</v>
      </c>
      <c r="Y26" s="44">
        <v>0</v>
      </c>
      <c r="Z26" s="51">
        <v>0</v>
      </c>
      <c r="AA26" s="51">
        <v>0</v>
      </c>
      <c r="AB26" s="56">
        <f>IF((OR(X26="",X26="DNF",X26="DNC")),"",IF(X26="SDQ",AB$44,(X26+(5*Y26)+(Z26*10)-(AA26*5))))</f>
        <v>73.58</v>
      </c>
      <c r="AC26" s="60">
        <v>51.65</v>
      </c>
      <c r="AD26" s="44">
        <v>0</v>
      </c>
      <c r="AE26" s="51">
        <v>0</v>
      </c>
      <c r="AF26" s="51">
        <v>0</v>
      </c>
      <c r="AG26" s="56">
        <f>IF((OR(AC26="",AC26="DNF",AC26="DNC")),"",IF(AC26="SDQ",AG$44,(AC26+(5*AD26)+(AE26*10)-(AF26*5))))</f>
        <v>51.65</v>
      </c>
    </row>
    <row r="27" spans="1:33" s="9" customFormat="1" x14ac:dyDescent="0.15">
      <c r="A27" s="62">
        <v>4</v>
      </c>
      <c r="B27" s="48" t="s">
        <v>37</v>
      </c>
      <c r="C27" s="48" t="s">
        <v>40</v>
      </c>
      <c r="D27" s="44"/>
      <c r="E27" s="49">
        <f>RANK(H27,H$4:H$43,1)</f>
        <v>23</v>
      </c>
      <c r="F27" s="50">
        <f>IF(J27=0,1,0)+IF(O27=0,1,0)+IF(T27=0,1,0)+IF(Y27=0,1,0)+IF(AD27=0,1,0)</f>
        <v>4</v>
      </c>
      <c r="G27" s="50">
        <f>J27+O27+T27+Y27+AD27</f>
        <v>1</v>
      </c>
      <c r="H27" s="59">
        <f>M27+R27+W27+AB27+AG27</f>
        <v>303.26000000000005</v>
      </c>
      <c r="I27" s="60">
        <v>74.69</v>
      </c>
      <c r="J27" s="80">
        <v>0</v>
      </c>
      <c r="K27" s="51">
        <v>0</v>
      </c>
      <c r="L27" s="51">
        <v>0</v>
      </c>
      <c r="M27" s="56">
        <f>IF((OR(I27="",I27="DNF",I27="DNC")),"",IF(I27="SDQ",$M$44,(I27+(5*J27)+(K27*10)-(L27*5))))</f>
        <v>74.69</v>
      </c>
      <c r="N27" s="60">
        <v>50.99</v>
      </c>
      <c r="O27" s="44">
        <v>0</v>
      </c>
      <c r="P27" s="51">
        <v>0</v>
      </c>
      <c r="Q27" s="51">
        <v>0</v>
      </c>
      <c r="R27" s="56">
        <f>IF((OR(N27="",N27="DNF",N27="DNC")),"",IF(N27="SDQ",$R$44,(N27+(5*O27)+(P27*10)-(Q27*5))))</f>
        <v>50.99</v>
      </c>
      <c r="S27" s="60">
        <v>54.05</v>
      </c>
      <c r="T27" s="44">
        <v>0</v>
      </c>
      <c r="U27" s="51">
        <v>0</v>
      </c>
      <c r="V27" s="51">
        <v>0</v>
      </c>
      <c r="W27" s="56">
        <f>IF((OR(S27="",S27="DNF",S27="DNC")),"",IF(S27="SDQ",W$44,(S27+(5*T27)+(U27*10)-(V27*5))))</f>
        <v>54.05</v>
      </c>
      <c r="X27" s="60">
        <v>59.02</v>
      </c>
      <c r="Y27" s="44">
        <v>1</v>
      </c>
      <c r="Z27" s="51">
        <v>0</v>
      </c>
      <c r="AA27" s="51">
        <v>0</v>
      </c>
      <c r="AB27" s="56">
        <f>IF((OR(X27="",X27="DNF",X27="DNC")),"",IF(X27="SDQ",AB$44,(X27+(5*Y27)+(Z27*10)-(AA27*5))))</f>
        <v>64.02000000000001</v>
      </c>
      <c r="AC27" s="60">
        <v>59.51</v>
      </c>
      <c r="AD27" s="44">
        <v>0</v>
      </c>
      <c r="AE27" s="51">
        <v>0</v>
      </c>
      <c r="AF27" s="51">
        <v>0</v>
      </c>
      <c r="AG27" s="56">
        <f>IF((OR(AC27="",AC27="DNF",AC27="DNC")),"",IF(AC27="SDQ",AG$44,(AC27+(5*AD27)+(AE27*10)-(AF27*5))))</f>
        <v>59.51</v>
      </c>
    </row>
    <row r="28" spans="1:33" s="9" customFormat="1" x14ac:dyDescent="0.15">
      <c r="A28" s="62">
        <v>27</v>
      </c>
      <c r="B28" s="48" t="s">
        <v>69</v>
      </c>
      <c r="C28" s="48" t="s">
        <v>77</v>
      </c>
      <c r="D28" s="44"/>
      <c r="E28" s="49">
        <f>RANK(H28,H$4:H$43,1)</f>
        <v>24</v>
      </c>
      <c r="F28" s="50">
        <f>IF(J28=0,1,0)+IF(O28=0,1,0)+IF(T28=0,1,0)+IF(Y28=0,1,0)+IF(AD28=0,1,0)</f>
        <v>1</v>
      </c>
      <c r="G28" s="50">
        <f>J28+O28+T28+Y28+AD28</f>
        <v>6</v>
      </c>
      <c r="H28" s="59">
        <f>M28+R28+W28+AB28+AG28</f>
        <v>304.14999999999998</v>
      </c>
      <c r="I28" s="60">
        <v>56.08</v>
      </c>
      <c r="J28" s="44">
        <v>1</v>
      </c>
      <c r="K28" s="51">
        <v>0</v>
      </c>
      <c r="L28" s="51">
        <v>0</v>
      </c>
      <c r="M28" s="56">
        <f>IF((OR(I28="",I28="DNF",I28="DNC")),"",IF(I28="SDQ",$M$44,(I28+(5*J28)+(K28*10)-(L28*5))))</f>
        <v>61.08</v>
      </c>
      <c r="N28" s="60">
        <v>41.81</v>
      </c>
      <c r="O28" s="44">
        <v>1</v>
      </c>
      <c r="P28" s="51">
        <v>0</v>
      </c>
      <c r="Q28" s="51">
        <v>0</v>
      </c>
      <c r="R28" s="56">
        <f>IF((OR(N28="",N28="DNF",N28="DNC")),"",IF(N28="SDQ",$R$44,(N28+(5*O28)+(P28*10)-(Q28*5))))</f>
        <v>46.81</v>
      </c>
      <c r="S28" s="60">
        <v>69.19</v>
      </c>
      <c r="T28" s="44">
        <v>2</v>
      </c>
      <c r="U28" s="51">
        <v>1</v>
      </c>
      <c r="V28" s="51">
        <v>0</v>
      </c>
      <c r="W28" s="56">
        <f>IF((OR(S28="",S28="DNF",S28="DNC")),"",IF(S28="SDQ",W$44,(S28+(5*T28)+(U28*10)-(V28*5))))</f>
        <v>89.19</v>
      </c>
      <c r="X28" s="60">
        <v>49.39</v>
      </c>
      <c r="Y28" s="44">
        <v>2</v>
      </c>
      <c r="Z28" s="51">
        <v>0</v>
      </c>
      <c r="AA28" s="51">
        <v>0</v>
      </c>
      <c r="AB28" s="56">
        <f>IF((OR(X28="",X28="DNF",X28="DNC")),"",IF(X28="SDQ",AB$44,(X28+(5*Y28)+(Z28*10)-(AA28*5))))</f>
        <v>59.39</v>
      </c>
      <c r="AC28" s="60">
        <v>47.68</v>
      </c>
      <c r="AD28" s="44">
        <v>0</v>
      </c>
      <c r="AE28" s="51">
        <v>0</v>
      </c>
      <c r="AF28" s="51">
        <v>0</v>
      </c>
      <c r="AG28" s="56">
        <f>IF((OR(AC28="",AC28="DNF",AC28="DNC")),"",IF(AC28="SDQ",AG$44,(AC28+(5*AD28)+(AE28*10)-(AF28*5))))</f>
        <v>47.68</v>
      </c>
    </row>
    <row r="29" spans="1:33" s="9" customFormat="1" x14ac:dyDescent="0.15">
      <c r="A29" s="62">
        <v>31</v>
      </c>
      <c r="B29" s="48" t="s">
        <v>73</v>
      </c>
      <c r="C29" s="48" t="s">
        <v>81</v>
      </c>
      <c r="D29" s="44"/>
      <c r="E29" s="49">
        <f>RANK(H29,H$4:H$43,1)</f>
        <v>25</v>
      </c>
      <c r="F29" s="50">
        <f>IF(J29=0,1,0)+IF(O29=0,1,0)+IF(T29=0,1,0)+IF(Y29=0,1,0)+IF(AD29=0,1,0)</f>
        <v>3</v>
      </c>
      <c r="G29" s="50">
        <f>J29+O29+T29+Y29+AD29</f>
        <v>5</v>
      </c>
      <c r="H29" s="59">
        <f>M29+R29+W29+AB29+AG29</f>
        <v>307.33000000000004</v>
      </c>
      <c r="I29" s="60">
        <v>62.76</v>
      </c>
      <c r="J29" s="44">
        <v>0</v>
      </c>
      <c r="K29" s="51">
        <v>0</v>
      </c>
      <c r="L29" s="51">
        <v>0</v>
      </c>
      <c r="M29" s="56">
        <f>IF((OR(I29="",I29="DNF",I29="DNC")),"",IF(I29="SDQ",$M$44,(I29+(5*J29)+(K29*10)-(L29*5))))</f>
        <v>62.76</v>
      </c>
      <c r="N29" s="60">
        <v>55.55</v>
      </c>
      <c r="O29" s="44">
        <v>3</v>
      </c>
      <c r="P29" s="51">
        <v>0</v>
      </c>
      <c r="Q29" s="51">
        <v>0</v>
      </c>
      <c r="R29" s="56">
        <f>IF((OR(N29="",N29="DNF",N29="DNC")),"",IF(N29="SDQ",$R$44,(N29+(5*O29)+(P29*10)-(Q29*5))))</f>
        <v>70.55</v>
      </c>
      <c r="S29" s="60">
        <v>51.47</v>
      </c>
      <c r="T29" s="44">
        <v>0</v>
      </c>
      <c r="U29" s="51">
        <v>0</v>
      </c>
      <c r="V29" s="51">
        <v>0</v>
      </c>
      <c r="W29" s="56">
        <f>IF((OR(S29="",S29="DNF",S29="DNC")),"",IF(S29="SDQ",W$44,(S29+(5*T29)+(U29*10)-(V29*5))))</f>
        <v>51.47</v>
      </c>
      <c r="X29" s="60">
        <v>62.52</v>
      </c>
      <c r="Y29" s="44">
        <v>2</v>
      </c>
      <c r="Z29" s="51">
        <v>0</v>
      </c>
      <c r="AA29" s="51">
        <v>0</v>
      </c>
      <c r="AB29" s="56">
        <f>IF((OR(X29="",X29="DNF",X29="DNC")),"",IF(X29="SDQ",AB$44,(X29+(5*Y29)+(Z29*10)-(AA29*5))))</f>
        <v>72.52000000000001</v>
      </c>
      <c r="AC29" s="60">
        <v>50.03</v>
      </c>
      <c r="AD29" s="44">
        <v>0</v>
      </c>
      <c r="AE29" s="51">
        <v>0</v>
      </c>
      <c r="AF29" s="51">
        <v>0</v>
      </c>
      <c r="AG29" s="56">
        <f>IF((OR(AC29="",AC29="DNF",AC29="DNC")),"",IF(AC29="SDQ",AG$44,(AC29+(5*AD29)+(AE29*10)-(AF29*5))))</f>
        <v>50.03</v>
      </c>
    </row>
    <row r="30" spans="1:33" s="9" customFormat="1" x14ac:dyDescent="0.15">
      <c r="A30" s="62">
        <v>17</v>
      </c>
      <c r="B30" s="48" t="s">
        <v>57</v>
      </c>
      <c r="C30" s="48" t="s">
        <v>38</v>
      </c>
      <c r="D30" s="44"/>
      <c r="E30" s="49">
        <f>RANK(H30,H$4:H$43,1)</f>
        <v>26</v>
      </c>
      <c r="F30" s="50">
        <f>IF(J30=0,1,0)+IF(O30=0,1,0)+IF(T30=0,1,0)+IF(Y30=0,1,0)+IF(AD30=0,1,0)</f>
        <v>4</v>
      </c>
      <c r="G30" s="50">
        <f>J30+O30+T30+Y30+AD30</f>
        <v>2</v>
      </c>
      <c r="H30" s="59">
        <f>M30+R30+W30+AB30+AG30</f>
        <v>314.93999999999994</v>
      </c>
      <c r="I30" s="60">
        <v>56.8</v>
      </c>
      <c r="J30" s="44">
        <v>0</v>
      </c>
      <c r="K30" s="51">
        <v>0</v>
      </c>
      <c r="L30" s="51">
        <v>0</v>
      </c>
      <c r="M30" s="56">
        <f>IF((OR(I30="",I30="DNF",I30="DNC")),"",IF(I30="SDQ",$M$44,(I30+(5*J30)+(K30*10)-(L30*5))))</f>
        <v>56.8</v>
      </c>
      <c r="N30" s="60">
        <v>96.15</v>
      </c>
      <c r="O30" s="44">
        <v>0</v>
      </c>
      <c r="P30" s="51">
        <v>0</v>
      </c>
      <c r="Q30" s="51">
        <v>0</v>
      </c>
      <c r="R30" s="56">
        <f>IF((OR(N30="",N30="DNF",N30="DNC")),"",IF(N30="SDQ",$R$44,(N30+(5*O30)+(P30*10)-(Q30*5))))</f>
        <v>96.15</v>
      </c>
      <c r="S30" s="60">
        <v>55.76</v>
      </c>
      <c r="T30" s="44">
        <v>2</v>
      </c>
      <c r="U30" s="51">
        <v>0</v>
      </c>
      <c r="V30" s="51">
        <v>0</v>
      </c>
      <c r="W30" s="56">
        <f>IF((OR(S30="",S30="DNF",S30="DNC")),"",IF(S30="SDQ",W$44,(S30+(5*T30)+(U30*10)-(V30*5))))</f>
        <v>65.759999999999991</v>
      </c>
      <c r="X30" s="60">
        <v>50.22</v>
      </c>
      <c r="Y30" s="44">
        <v>0</v>
      </c>
      <c r="Z30" s="51">
        <v>0</v>
      </c>
      <c r="AA30" s="51">
        <v>0</v>
      </c>
      <c r="AB30" s="56">
        <f>IF((OR(X30="",X30="DNF",X30="DNC")),"",IF(X30="SDQ",AB$44,(X30+(5*Y30)+(Z30*10)-(AA30*5))))</f>
        <v>50.22</v>
      </c>
      <c r="AC30" s="60">
        <v>46.01</v>
      </c>
      <c r="AD30" s="44">
        <v>0</v>
      </c>
      <c r="AE30" s="51">
        <v>0</v>
      </c>
      <c r="AF30" s="51">
        <v>0</v>
      </c>
      <c r="AG30" s="56">
        <f>IF((OR(AC30="",AC30="DNF",AC30="DNC")),"",IF(AC30="SDQ",AG$44,(AC30+(5*AD30)+(AE30*10)-(AF30*5))))</f>
        <v>46.01</v>
      </c>
    </row>
    <row r="31" spans="1:33" s="9" customFormat="1" x14ac:dyDescent="0.15">
      <c r="A31" s="62">
        <v>8</v>
      </c>
      <c r="B31" s="48" t="s">
        <v>44</v>
      </c>
      <c r="C31" s="48" t="s">
        <v>51</v>
      </c>
      <c r="D31" s="44"/>
      <c r="E31" s="49">
        <f>RANK(H31,H$4:H$43,1)</f>
        <v>27</v>
      </c>
      <c r="F31" s="50">
        <f>IF(J31=0,1,0)+IF(O31=0,1,0)+IF(T31=0,1,0)+IF(Y31=0,1,0)+IF(AD31=0,1,0)</f>
        <v>3</v>
      </c>
      <c r="G31" s="50">
        <f>J31+O31+T31+Y31+AD31</f>
        <v>2</v>
      </c>
      <c r="H31" s="59">
        <f>M31+R31+W31+AB31+AG31</f>
        <v>325.05</v>
      </c>
      <c r="I31" s="60">
        <v>78.13</v>
      </c>
      <c r="J31" s="80">
        <v>0</v>
      </c>
      <c r="K31" s="51">
        <v>0</v>
      </c>
      <c r="L31" s="51">
        <v>0</v>
      </c>
      <c r="M31" s="56">
        <f>IF((OR(I31="",I31="DNF",I31="DNC")),"",IF(I31="SDQ",$M$44,(I31+(5*J31)+(K31*10)-(L31*5))))</f>
        <v>78.13</v>
      </c>
      <c r="N31" s="60">
        <v>52.23</v>
      </c>
      <c r="O31" s="44">
        <v>0</v>
      </c>
      <c r="P31" s="51">
        <v>0</v>
      </c>
      <c r="Q31" s="51">
        <v>0</v>
      </c>
      <c r="R31" s="56">
        <f>IF((OR(N31="",N31="DNF",N31="DNC")),"",IF(N31="SDQ",$R$44,(N31+(5*O31)+(P31*10)-(Q31*5))))</f>
        <v>52.23</v>
      </c>
      <c r="S31" s="60">
        <v>51.48</v>
      </c>
      <c r="T31" s="44">
        <v>0</v>
      </c>
      <c r="U31" s="51">
        <v>0</v>
      </c>
      <c r="V31" s="51">
        <v>0</v>
      </c>
      <c r="W31" s="56">
        <f>IF((OR(S31="",S31="DNF",S31="DNC")),"",IF(S31="SDQ",W$44,(S31+(5*T31)+(U31*10)-(V31*5))))</f>
        <v>51.48</v>
      </c>
      <c r="X31" s="60">
        <v>63.17</v>
      </c>
      <c r="Y31" s="44">
        <v>1</v>
      </c>
      <c r="Z31" s="51">
        <v>0</v>
      </c>
      <c r="AA31" s="51">
        <v>0</v>
      </c>
      <c r="AB31" s="56">
        <f>IF((OR(X31="",X31="DNF",X31="DNC")),"",IF(X31="SDQ",AB$44,(X31+(5*Y31)+(Z31*10)-(AA31*5))))</f>
        <v>68.17</v>
      </c>
      <c r="AC31" s="60">
        <v>70.040000000000006</v>
      </c>
      <c r="AD31" s="44">
        <v>1</v>
      </c>
      <c r="AE31" s="51">
        <v>0</v>
      </c>
      <c r="AF31" s="51">
        <v>0</v>
      </c>
      <c r="AG31" s="56">
        <f>IF((OR(AC31="",AC31="DNF",AC31="DNC")),"",IF(AC31="SDQ",AG$44,(AC31+(5*AD31)+(AE31*10)-(AF31*5))))</f>
        <v>75.040000000000006</v>
      </c>
    </row>
    <row r="32" spans="1:33" s="9" customFormat="1" x14ac:dyDescent="0.15">
      <c r="A32" s="62">
        <v>11</v>
      </c>
      <c r="B32" s="48" t="s">
        <v>47</v>
      </c>
      <c r="C32" s="48" t="s">
        <v>50</v>
      </c>
      <c r="D32" s="44"/>
      <c r="E32" s="49">
        <f>RANK(H32,H$4:H$43,1)</f>
        <v>28</v>
      </c>
      <c r="F32" s="50">
        <f>IF(J32=0,1,0)+IF(O32=0,1,0)+IF(T32=0,1,0)+IF(Y32=0,1,0)+IF(AD32=0,1,0)</f>
        <v>5</v>
      </c>
      <c r="G32" s="50">
        <f>J32+O32+T32+Y32+AD32</f>
        <v>0</v>
      </c>
      <c r="H32" s="59">
        <f>M32+R32+W32+AB32+AG32</f>
        <v>339.43999999999994</v>
      </c>
      <c r="I32" s="60">
        <v>80.22</v>
      </c>
      <c r="J32" s="44">
        <v>0</v>
      </c>
      <c r="K32" s="51">
        <v>0</v>
      </c>
      <c r="L32" s="51">
        <v>0</v>
      </c>
      <c r="M32" s="56">
        <f>IF((OR(I32="",I32="DNF",I32="DNC")),"",IF(I32="SDQ",$M$44,(I32+(5*J32)+(K32*10)-(L32*5))))</f>
        <v>80.22</v>
      </c>
      <c r="N32" s="60">
        <v>63.17</v>
      </c>
      <c r="O32" s="44">
        <v>0</v>
      </c>
      <c r="P32" s="51">
        <v>0</v>
      </c>
      <c r="Q32" s="51">
        <v>0</v>
      </c>
      <c r="R32" s="56">
        <f>IF((OR(N32="",N32="DNF",N32="DNC")),"",IF(N32="SDQ",$R$44,(N32+(5*O32)+(P32*10)-(Q32*5))))</f>
        <v>63.17</v>
      </c>
      <c r="S32" s="60">
        <v>61.81</v>
      </c>
      <c r="T32" s="44">
        <v>0</v>
      </c>
      <c r="U32" s="51">
        <v>0</v>
      </c>
      <c r="V32" s="51">
        <v>0</v>
      </c>
      <c r="W32" s="56">
        <f>IF((OR(S32="",S32="DNF",S32="DNC")),"",IF(S32="SDQ",W$44,(S32+(5*T32)+(U32*10)-(V32*5))))</f>
        <v>61.81</v>
      </c>
      <c r="X32" s="60">
        <v>67.099999999999994</v>
      </c>
      <c r="Y32" s="44">
        <v>0</v>
      </c>
      <c r="Z32" s="51">
        <v>0</v>
      </c>
      <c r="AA32" s="51">
        <v>0</v>
      </c>
      <c r="AB32" s="56">
        <f>IF((OR(X32="",X32="DNF",X32="DNC")),"",IF(X32="SDQ",AB$44,(X32+(5*Y32)+(Z32*10)-(AA32*5))))</f>
        <v>67.099999999999994</v>
      </c>
      <c r="AC32" s="60">
        <v>67.14</v>
      </c>
      <c r="AD32" s="44">
        <v>0</v>
      </c>
      <c r="AE32" s="51">
        <v>0</v>
      </c>
      <c r="AF32" s="51">
        <v>0</v>
      </c>
      <c r="AG32" s="56">
        <f>IF((OR(AC32="",AC32="DNF",AC32="DNC")),"",IF(AC32="SDQ",AG$44,(AC32+(5*AD32)+(AE32*10)-(AF32*5))))</f>
        <v>67.14</v>
      </c>
    </row>
    <row r="33" spans="1:33" s="9" customFormat="1" x14ac:dyDescent="0.15">
      <c r="A33" s="62">
        <v>1</v>
      </c>
      <c r="B33" s="48" t="s">
        <v>34</v>
      </c>
      <c r="C33" s="48" t="s">
        <v>38</v>
      </c>
      <c r="D33" s="44"/>
      <c r="E33" s="49">
        <f>RANK(H33,H$4:H$43,1)</f>
        <v>29</v>
      </c>
      <c r="F33" s="50">
        <f>IF(J33=0,1,0)+IF(O33=0,1,0)+IF(T33=0,1,0)+IF(Y33=0,1,0)+IF(AD33=0,1,0)</f>
        <v>2</v>
      </c>
      <c r="G33" s="50">
        <f>J33+O33+T33+Y33+AD33</f>
        <v>8</v>
      </c>
      <c r="H33" s="59">
        <f>M33+R33+W33+AB33+AG33</f>
        <v>341.25</v>
      </c>
      <c r="I33" s="60">
        <v>70.23</v>
      </c>
      <c r="J33" s="44">
        <v>4</v>
      </c>
      <c r="K33" s="51">
        <v>0</v>
      </c>
      <c r="L33" s="51">
        <v>0</v>
      </c>
      <c r="M33" s="56">
        <f>IF((OR(I33="",I33="DNF",I33="DNC")),"",IF(I33="SDQ",$M$44,(I33+(5*J33)+(K33*10)-(L33*5))))</f>
        <v>90.23</v>
      </c>
      <c r="N33" s="61">
        <v>52.09</v>
      </c>
      <c r="O33" s="44">
        <v>0</v>
      </c>
      <c r="P33" s="51">
        <v>0</v>
      </c>
      <c r="Q33" s="51">
        <v>0</v>
      </c>
      <c r="R33" s="56">
        <f>IF((OR(N33="",N33="DNF",N33="DNC")),"",IF(N33="SDQ",$R$44,(N33+(5*O33)+(P33*10)-(Q33*5))))</f>
        <v>52.09</v>
      </c>
      <c r="S33" s="61">
        <v>56.58</v>
      </c>
      <c r="T33" s="44">
        <v>2</v>
      </c>
      <c r="U33" s="51">
        <v>0</v>
      </c>
      <c r="V33" s="51">
        <v>0</v>
      </c>
      <c r="W33" s="56">
        <f>IF((OR(S33="",S33="DNF",S33="DNC")),"",IF(S33="SDQ",W$44,(S33+(5*T33)+(U33*10)-(V33*5))))</f>
        <v>66.58</v>
      </c>
      <c r="X33" s="61">
        <v>64.88</v>
      </c>
      <c r="Y33" s="44">
        <v>0</v>
      </c>
      <c r="Z33" s="51">
        <v>0</v>
      </c>
      <c r="AA33" s="51">
        <v>0</v>
      </c>
      <c r="AB33" s="56">
        <f>IF((OR(X33="",X33="DNF",X33="DNC")),"",IF(X33="SDQ",AB$44,(X33+(5*Y33)+(Z33*10)-(AA33*5))))</f>
        <v>64.88</v>
      </c>
      <c r="AC33" s="60">
        <v>57.47</v>
      </c>
      <c r="AD33" s="44">
        <v>2</v>
      </c>
      <c r="AE33" s="51">
        <v>0</v>
      </c>
      <c r="AF33" s="51">
        <v>0</v>
      </c>
      <c r="AG33" s="56">
        <f>IF((OR(AC33="",AC33="DNF",AC33="DNC")),"",IF(AC33="SDQ",AG$44,(AC33+(5*AD33)+(AE33*10)-(AF33*5))))</f>
        <v>67.47</v>
      </c>
    </row>
    <row r="34" spans="1:33" s="9" customFormat="1" x14ac:dyDescent="0.15">
      <c r="A34" s="62">
        <v>38</v>
      </c>
      <c r="B34" s="48" t="s">
        <v>87</v>
      </c>
      <c r="C34" s="48" t="s">
        <v>38</v>
      </c>
      <c r="D34" s="44"/>
      <c r="E34" s="49">
        <f>RANK(H34,H$4:H$43,1)</f>
        <v>30</v>
      </c>
      <c r="F34" s="50">
        <f>IF(J34=0,1,0)+IF(O34=0,1,0)+IF(T34=0,1,0)+IF(Y34=0,1,0)+IF(AD34=0,1,0)</f>
        <v>1</v>
      </c>
      <c r="G34" s="50">
        <f>J34+O34+T34+Y34+AD34</f>
        <v>20</v>
      </c>
      <c r="H34" s="59">
        <f>M34+R34+W34+AB34+AG34</f>
        <v>350.48</v>
      </c>
      <c r="I34" s="60">
        <v>26.2</v>
      </c>
      <c r="J34" s="44">
        <v>7</v>
      </c>
      <c r="K34" s="51">
        <v>0</v>
      </c>
      <c r="L34" s="51">
        <v>0</v>
      </c>
      <c r="M34" s="56">
        <f>IF((OR(I34="",I34="DNF",I34="DNC")),"",IF(I34="SDQ",$M$44,(I34+(5*J34)+(K34*10)-(L34*5))))</f>
        <v>61.2</v>
      </c>
      <c r="N34" s="60">
        <v>53.01</v>
      </c>
      <c r="O34" s="44">
        <v>5</v>
      </c>
      <c r="P34" s="51">
        <v>0</v>
      </c>
      <c r="Q34" s="51">
        <v>0</v>
      </c>
      <c r="R34" s="56">
        <f>IF((OR(N34="",N34="DNF",N34="DNC")),"",IF(N34="SDQ",$R$44,(N34+(5*O34)+(P34*10)-(Q34*5))))</f>
        <v>78.009999999999991</v>
      </c>
      <c r="S34" s="60">
        <v>56.22</v>
      </c>
      <c r="T34" s="44">
        <v>4</v>
      </c>
      <c r="U34" s="51">
        <v>0</v>
      </c>
      <c r="V34" s="51">
        <v>0</v>
      </c>
      <c r="W34" s="56">
        <f>IF((OR(S34="",S34="DNF",S34="DNC")),"",IF(S34="SDQ",W$44,(S34+(5*T34)+(U34*10)-(V34*5))))</f>
        <v>76.22</v>
      </c>
      <c r="X34" s="60">
        <v>52.34</v>
      </c>
      <c r="Y34" s="44">
        <v>0</v>
      </c>
      <c r="Z34" s="51">
        <v>0</v>
      </c>
      <c r="AA34" s="51">
        <v>0</v>
      </c>
      <c r="AB34" s="56">
        <f>IF((OR(X34="",X34="DNF",X34="DNC")),"",IF(X34="SDQ",AB$44,(X34+(5*Y34)+(Z34*10)-(AA34*5))))</f>
        <v>52.34</v>
      </c>
      <c r="AC34" s="60">
        <v>62.71</v>
      </c>
      <c r="AD34" s="44">
        <v>4</v>
      </c>
      <c r="AE34" s="51">
        <v>0</v>
      </c>
      <c r="AF34" s="51">
        <v>0</v>
      </c>
      <c r="AG34" s="56">
        <f>IF((OR(AC34="",AC34="DNF",AC34="DNC")),"",IF(AC34="SDQ",AG$44,(AC34+(5*AD34)+(AE34*10)-(AF34*5))))</f>
        <v>82.710000000000008</v>
      </c>
    </row>
    <row r="35" spans="1:33" s="9" customFormat="1" x14ac:dyDescent="0.15">
      <c r="A35" s="62">
        <v>26</v>
      </c>
      <c r="B35" s="48" t="s">
        <v>67</v>
      </c>
      <c r="C35" s="48" t="s">
        <v>38</v>
      </c>
      <c r="D35" s="44"/>
      <c r="E35" s="49">
        <f>RANK(H35,H$4:H$43,1)</f>
        <v>31</v>
      </c>
      <c r="F35" s="50">
        <f>IF(J35=0,1,0)+IF(O35=0,1,0)+IF(T35=0,1,0)+IF(Y35=0,1,0)+IF(AD35=0,1,0)</f>
        <v>1</v>
      </c>
      <c r="G35" s="50">
        <f>J35+O35+T35+Y35+AD35</f>
        <v>33</v>
      </c>
      <c r="H35" s="59">
        <f>M35+R35+W35+AB35+AG35</f>
        <v>366.45000000000005</v>
      </c>
      <c r="I35" s="60">
        <v>51.12</v>
      </c>
      <c r="J35" s="44">
        <v>3</v>
      </c>
      <c r="K35" s="51">
        <v>0</v>
      </c>
      <c r="L35" s="51">
        <v>0</v>
      </c>
      <c r="M35" s="56">
        <f>IF((OR(I35="",I35="DNF",I35="DNC")),"",IF(I35="SDQ",$M$44,(I35+(5*J35)+(K35*10)-(L35*5))))</f>
        <v>66.12</v>
      </c>
      <c r="N35" s="61" t="s">
        <v>68</v>
      </c>
      <c r="O35" s="44">
        <v>22</v>
      </c>
      <c r="P35" s="51">
        <v>0</v>
      </c>
      <c r="Q35" s="51">
        <v>0</v>
      </c>
      <c r="R35" s="56">
        <f>IF((OR(N35="",N35="DNF",N35="DNC")),"",IF(N35="SDQ",$R$44,(N35+(5*O35)+(P35*10)-(Q35*5))))</f>
        <v>140</v>
      </c>
      <c r="S35" s="60">
        <v>37</v>
      </c>
      <c r="T35" s="80">
        <v>0</v>
      </c>
      <c r="U35" s="51">
        <v>0</v>
      </c>
      <c r="V35" s="51">
        <v>0</v>
      </c>
      <c r="W35" s="56">
        <f>IF((OR(S35="",S35="DNF",S35="DNC")),"",IF(S35="SDQ",W$44,(S35+(5*T35)+(U35*10)-(V35*5))))</f>
        <v>37</v>
      </c>
      <c r="X35" s="60">
        <v>37.22</v>
      </c>
      <c r="Y35" s="44">
        <v>4</v>
      </c>
      <c r="Z35" s="51">
        <v>0</v>
      </c>
      <c r="AA35" s="51">
        <v>0</v>
      </c>
      <c r="AB35" s="56">
        <f>IF((OR(X35="",X35="DNF",X35="DNC")),"",IF(X35="SDQ",AB$44,(X35+(5*Y35)+(Z35*10)-(AA35*5))))</f>
        <v>57.22</v>
      </c>
      <c r="AC35" s="60">
        <v>46.11</v>
      </c>
      <c r="AD35" s="44">
        <v>4</v>
      </c>
      <c r="AE35" s="51">
        <v>0</v>
      </c>
      <c r="AF35" s="51">
        <v>0</v>
      </c>
      <c r="AG35" s="56">
        <f>IF((OR(AC35="",AC35="DNF",AC35="DNC")),"",IF(AC35="SDQ",AG$44,(AC35+(5*AD35)+(AE35*10)-(AF35*5))))</f>
        <v>66.11</v>
      </c>
    </row>
    <row r="36" spans="1:33" s="9" customFormat="1" x14ac:dyDescent="0.15">
      <c r="A36" s="62">
        <v>10</v>
      </c>
      <c r="B36" s="48" t="s">
        <v>46</v>
      </c>
      <c r="C36" s="48" t="s">
        <v>52</v>
      </c>
      <c r="D36" s="44"/>
      <c r="E36" s="49">
        <f>RANK(H36,H$4:H$43,1)</f>
        <v>32</v>
      </c>
      <c r="F36" s="50">
        <f>IF(J36=0,1,0)+IF(O36=0,1,0)+IF(T36=0,1,0)+IF(Y36=0,1,0)+IF(AD36=0,1,0)</f>
        <v>0</v>
      </c>
      <c r="G36" s="50">
        <f>J36+O36+T36+Y36+AD36</f>
        <v>10</v>
      </c>
      <c r="H36" s="59">
        <f>M36+R36+W36+AB36+AG36</f>
        <v>388.88</v>
      </c>
      <c r="I36" s="60">
        <v>82.14</v>
      </c>
      <c r="J36" s="44">
        <v>2</v>
      </c>
      <c r="K36" s="51">
        <v>0</v>
      </c>
      <c r="L36" s="51">
        <v>0</v>
      </c>
      <c r="M36" s="56">
        <f>IF((OR(I36="",I36="DNF",I36="DNC")),"",IF(I36="SDQ",$M$44,(I36+(5*J36)+(K36*10)-(L36*5))))</f>
        <v>92.14</v>
      </c>
      <c r="N36" s="60">
        <v>65</v>
      </c>
      <c r="O36" s="44">
        <v>2</v>
      </c>
      <c r="P36" s="51">
        <v>0</v>
      </c>
      <c r="Q36" s="51">
        <v>0</v>
      </c>
      <c r="R36" s="56">
        <f>IF((OR(N36="",N36="DNF",N36="DNC")),"",IF(N36="SDQ",$R$44,(N36+(5*O36)+(P36*10)-(Q36*5))))</f>
        <v>75</v>
      </c>
      <c r="S36" s="60">
        <v>56.95</v>
      </c>
      <c r="T36" s="44">
        <v>1</v>
      </c>
      <c r="U36" s="51">
        <v>0</v>
      </c>
      <c r="V36" s="51">
        <v>0</v>
      </c>
      <c r="W36" s="56">
        <f>IF((OR(S36="",S36="DNF",S36="DNC")),"",IF(S36="SDQ",W$44,(S36+(5*T36)+(U36*10)-(V36*5))))</f>
        <v>61.95</v>
      </c>
      <c r="X36" s="60">
        <v>59.36</v>
      </c>
      <c r="Y36" s="44">
        <v>3</v>
      </c>
      <c r="Z36" s="51">
        <v>0</v>
      </c>
      <c r="AA36" s="51">
        <v>0</v>
      </c>
      <c r="AB36" s="56">
        <f>IF((OR(X36="",X36="DNF",X36="DNC")),"",IF(X36="SDQ",AB$44,(X36+(5*Y36)+(Z36*10)-(AA36*5))))</f>
        <v>74.36</v>
      </c>
      <c r="AC36" s="60">
        <v>75.430000000000007</v>
      </c>
      <c r="AD36" s="44">
        <v>2</v>
      </c>
      <c r="AE36" s="51">
        <v>0</v>
      </c>
      <c r="AF36" s="51">
        <v>0</v>
      </c>
      <c r="AG36" s="56">
        <f>IF((OR(AC36="",AC36="DNF",AC36="DNC")),"",IF(AC36="SDQ",AG$44,(AC36+(5*AD36)+(AE36*10)-(AF36*5))))</f>
        <v>85.43</v>
      </c>
    </row>
    <row r="37" spans="1:33" s="9" customFormat="1" x14ac:dyDescent="0.15">
      <c r="A37" s="62">
        <v>3</v>
      </c>
      <c r="B37" s="79" t="s">
        <v>36</v>
      </c>
      <c r="C37" s="48" t="s">
        <v>38</v>
      </c>
      <c r="D37" s="44"/>
      <c r="E37" s="49">
        <f>RANK(H37,H$4:H$43,1)</f>
        <v>33</v>
      </c>
      <c r="F37" s="50">
        <f>IF(J37=0,1,0)+IF(O37=0,1,0)+IF(T37=0,1,0)+IF(Y37=0,1,0)+IF(AD37=0,1,0)</f>
        <v>1</v>
      </c>
      <c r="G37" s="50">
        <f>J37+O37+T37+Y37+AD37</f>
        <v>16</v>
      </c>
      <c r="H37" s="59">
        <f>M37+R37+W37+AB37+AG37</f>
        <v>435.99</v>
      </c>
      <c r="I37" s="60">
        <v>86.43</v>
      </c>
      <c r="J37" s="44">
        <v>4</v>
      </c>
      <c r="K37" s="51">
        <v>0</v>
      </c>
      <c r="L37" s="51">
        <v>0</v>
      </c>
      <c r="M37" s="56">
        <f>IF((OR(I37="",I37="DNF",I37="DNC")),"",IF(I37="SDQ",$M$44,(I37+(5*J37)+(K37*10)-(L37*5))))</f>
        <v>106.43</v>
      </c>
      <c r="N37" s="60">
        <v>59.5</v>
      </c>
      <c r="O37" s="44">
        <v>2</v>
      </c>
      <c r="P37" s="51">
        <v>0</v>
      </c>
      <c r="Q37" s="51">
        <v>0</v>
      </c>
      <c r="R37" s="56">
        <f>IF((OR(N37="",N37="DNF",N37="DNC")),"",IF(N37="SDQ",$R$44,(N37+(5*O37)+(P37*10)-(Q37*5))))</f>
        <v>69.5</v>
      </c>
      <c r="S37" s="60">
        <v>68.06</v>
      </c>
      <c r="T37" s="44">
        <v>6</v>
      </c>
      <c r="U37" s="51">
        <v>0</v>
      </c>
      <c r="V37" s="51">
        <v>0</v>
      </c>
      <c r="W37" s="56">
        <f>IF((OR(S37="",S37="DNF",S37="DNC")),"",IF(S37="SDQ",W$44,(S37+(5*T37)+(U37*10)-(V37*5))))</f>
        <v>98.06</v>
      </c>
      <c r="X37" s="60">
        <v>74.88</v>
      </c>
      <c r="Y37" s="44">
        <v>4</v>
      </c>
      <c r="Z37" s="51">
        <v>0</v>
      </c>
      <c r="AA37" s="51">
        <v>0</v>
      </c>
      <c r="AB37" s="56">
        <f>IF((OR(X37="",X37="DNF",X37="DNC")),"",IF(X37="SDQ",AB$44,(X37+(5*Y37)+(Z37*10)-(AA37*5))))</f>
        <v>94.88</v>
      </c>
      <c r="AC37" s="60">
        <v>67.12</v>
      </c>
      <c r="AD37" s="44">
        <v>0</v>
      </c>
      <c r="AE37" s="51">
        <v>0</v>
      </c>
      <c r="AF37" s="51">
        <v>0</v>
      </c>
      <c r="AG37" s="56">
        <f>IF((OR(AC37="",AC37="DNF",AC37="DNC")),"",IF(AC37="SDQ",AG$44,(AC37+(5*AD37)+(AE37*10)-(AF37*5))))</f>
        <v>67.12</v>
      </c>
    </row>
    <row r="38" spans="1:33" s="9" customFormat="1" x14ac:dyDescent="0.15">
      <c r="A38" s="62">
        <v>5</v>
      </c>
      <c r="B38" s="48" t="s">
        <v>90</v>
      </c>
      <c r="C38" s="48" t="s">
        <v>41</v>
      </c>
      <c r="D38" s="44"/>
      <c r="E38" s="49">
        <f>RANK(H38,H$4:H$43,1)</f>
        <v>34</v>
      </c>
      <c r="F38" s="50">
        <f>IF(J38=0,1,0)+IF(O38=0,1,0)+IF(T38=0,1,0)+IF(Y38=0,1,0)+IF(AD38=0,1,0)</f>
        <v>0</v>
      </c>
      <c r="G38" s="50">
        <f>J38+O38+T38+Y38+AD38</f>
        <v>19</v>
      </c>
      <c r="H38" s="59">
        <f>M38+R38+W38+AB38+AG38</f>
        <v>457.98</v>
      </c>
      <c r="I38" s="60">
        <v>84.4</v>
      </c>
      <c r="J38" s="44">
        <v>4</v>
      </c>
      <c r="K38" s="51">
        <v>0</v>
      </c>
      <c r="L38" s="51">
        <v>0</v>
      </c>
      <c r="M38" s="56">
        <f>IF((OR(I38="",I38="DNF",I38="DNC")),"",IF(I38="SDQ",$M$44,(I38+(5*J38)+(K38*10)-(L38*5))))</f>
        <v>104.4</v>
      </c>
      <c r="N38" s="60">
        <v>60.41</v>
      </c>
      <c r="O38" s="44">
        <v>5</v>
      </c>
      <c r="P38" s="51">
        <v>0</v>
      </c>
      <c r="Q38" s="51">
        <v>0</v>
      </c>
      <c r="R38" s="56">
        <f>IF((OR(N38="",N38="DNF",N38="DNC")),"",IF(N38="SDQ",$R$44,(N38+(5*O38)+(P38*10)-(Q38*5))))</f>
        <v>85.41</v>
      </c>
      <c r="S38" s="60">
        <v>68.94</v>
      </c>
      <c r="T38" s="44">
        <v>4</v>
      </c>
      <c r="U38" s="51">
        <v>1</v>
      </c>
      <c r="V38" s="51">
        <v>0</v>
      </c>
      <c r="W38" s="56">
        <f>IF((OR(S38="",S38="DNF",S38="DNC")),"",IF(S38="SDQ",W$44,(S38+(5*T38)+(U38*10)-(V38*5))))</f>
        <v>98.94</v>
      </c>
      <c r="X38" s="60">
        <v>65.38</v>
      </c>
      <c r="Y38" s="44">
        <v>4</v>
      </c>
      <c r="Z38" s="51">
        <v>0</v>
      </c>
      <c r="AA38" s="51">
        <v>0</v>
      </c>
      <c r="AB38" s="56">
        <f>IF((OR(X38="",X38="DNF",X38="DNC")),"",IF(X38="SDQ",AB$44,(X38+(5*Y38)+(Z38*10)-(AA38*5))))</f>
        <v>85.38</v>
      </c>
      <c r="AC38" s="60">
        <v>73.849999999999994</v>
      </c>
      <c r="AD38" s="44">
        <v>2</v>
      </c>
      <c r="AE38" s="51">
        <v>0</v>
      </c>
      <c r="AF38" s="51">
        <v>0</v>
      </c>
      <c r="AG38" s="56">
        <f>IF((OR(AC38="",AC38="DNF",AC38="DNC")),"",IF(AC38="SDQ",AG$44,(AC38+(5*AD38)+(AE38*10)-(AF38*5))))</f>
        <v>83.85</v>
      </c>
    </row>
    <row r="39" spans="1:33" s="9" customFormat="1" x14ac:dyDescent="0.15">
      <c r="A39" s="62">
        <v>13</v>
      </c>
      <c r="B39" s="48" t="s">
        <v>49</v>
      </c>
      <c r="C39" s="48" t="s">
        <v>51</v>
      </c>
      <c r="D39" s="44"/>
      <c r="E39" s="49">
        <f>RANK(H39,H$4:H$43,1)</f>
        <v>35</v>
      </c>
      <c r="F39" s="50">
        <f>IF(J39=0,1,0)+IF(O39=0,1,0)+IF(T39=0,1,0)+IF(Y39=0,1,0)+IF(AD39=0,1,0)</f>
        <v>2</v>
      </c>
      <c r="G39" s="50">
        <f>J39+O39+T39+Y39+AD39</f>
        <v>11</v>
      </c>
      <c r="H39" s="59">
        <f>M39+R39+W39+AB39+AG39</f>
        <v>490.22</v>
      </c>
      <c r="I39" s="60">
        <v>96.81</v>
      </c>
      <c r="J39" s="44">
        <v>8</v>
      </c>
      <c r="K39" s="51">
        <v>0</v>
      </c>
      <c r="L39" s="51">
        <v>0</v>
      </c>
      <c r="M39" s="56">
        <f>IF((OR(I39="",I39="DNF",I39="DNC")),"",IF(I39="SDQ",$M$44,(I39+(5*J39)+(K39*10)-(L39*5))))</f>
        <v>136.81</v>
      </c>
      <c r="N39" s="60">
        <v>148.12</v>
      </c>
      <c r="O39" s="44">
        <v>2</v>
      </c>
      <c r="P39" s="51">
        <v>0</v>
      </c>
      <c r="Q39" s="51">
        <v>0</v>
      </c>
      <c r="R39" s="56">
        <f>IF((OR(N39="",N39="DNF",N39="DNC")),"",IF(N39="SDQ",$R$44,(N39+(5*O39)+(P39*10)-(Q39*5))))</f>
        <v>158.12</v>
      </c>
      <c r="S39" s="60">
        <v>60.01</v>
      </c>
      <c r="T39" s="80">
        <v>0</v>
      </c>
      <c r="U39" s="51">
        <v>0</v>
      </c>
      <c r="V39" s="51">
        <v>0</v>
      </c>
      <c r="W39" s="56">
        <f>IF((OR(S39="",S39="DNF",S39="DNC")),"",IF(S39="SDQ",W$44,(S39+(5*T39)+(U39*10)-(V39*5))))</f>
        <v>60.01</v>
      </c>
      <c r="X39" s="60">
        <v>69.38</v>
      </c>
      <c r="Y39" s="44">
        <v>0</v>
      </c>
      <c r="Z39" s="51">
        <v>0</v>
      </c>
      <c r="AA39" s="51">
        <v>0</v>
      </c>
      <c r="AB39" s="56">
        <f>IF((OR(X39="",X39="DNF",X39="DNC")),"",IF(X39="SDQ",AB$44,(X39+(5*Y39)+(Z39*10)-(AA39*5))))</f>
        <v>69.38</v>
      </c>
      <c r="AC39" s="60">
        <v>60.9</v>
      </c>
      <c r="AD39" s="44">
        <v>1</v>
      </c>
      <c r="AE39" s="51">
        <v>0</v>
      </c>
      <c r="AF39" s="51">
        <v>0</v>
      </c>
      <c r="AG39" s="56">
        <f>IF((OR(AC39="",AC39="DNF",AC39="DNC")),"",IF(AC39="SDQ",AG$44,(AC39+(5*AD39)+(AE39*10)-(AF39*5))))</f>
        <v>65.900000000000006</v>
      </c>
    </row>
    <row r="40" spans="1:33" s="9" customFormat="1" x14ac:dyDescent="0.15">
      <c r="A40" s="62">
        <v>18</v>
      </c>
      <c r="B40" s="48" t="s">
        <v>58</v>
      </c>
      <c r="C40" s="48" t="s">
        <v>62</v>
      </c>
      <c r="D40" s="44"/>
      <c r="E40" s="49">
        <f>RANK(H40,H$4:H$43,1)</f>
        <v>36</v>
      </c>
      <c r="F40" s="50">
        <f>IF(J40=0,1,0)+IF(O40=0,1,0)+IF(T40=0,1,0)+IF(Y40=0,1,0)+IF(AD40=0,1,0)</f>
        <v>1</v>
      </c>
      <c r="G40" s="50">
        <f>J40+O40+T40+Y40+AD40</f>
        <v>24</v>
      </c>
      <c r="H40" s="59">
        <f>M40+R40+W40+AB40+AG40</f>
        <v>495.21</v>
      </c>
      <c r="I40" s="60">
        <v>136.46</v>
      </c>
      <c r="J40" s="44">
        <v>8</v>
      </c>
      <c r="K40" s="51">
        <v>0</v>
      </c>
      <c r="L40" s="51">
        <v>0</v>
      </c>
      <c r="M40" s="56">
        <f>IF((OR(I40="",I40="DNF",I40="DNC")),"",IF(I40="SDQ",$M$44,(I40+(5*J40)+(K40*10)-(L40*5))))</f>
        <v>176.46</v>
      </c>
      <c r="N40" s="60">
        <v>48.59</v>
      </c>
      <c r="O40" s="44">
        <v>0</v>
      </c>
      <c r="P40" s="51">
        <v>0</v>
      </c>
      <c r="Q40" s="51">
        <v>0</v>
      </c>
      <c r="R40" s="56">
        <f>IF((OR(N40="",N40="DNF",N40="DNC")),"",IF(N40="SDQ",$R$44,(N40+(5*O40)+(P40*10)-(Q40*5))))</f>
        <v>48.59</v>
      </c>
      <c r="S40" s="60">
        <v>65.23</v>
      </c>
      <c r="T40" s="44">
        <v>6</v>
      </c>
      <c r="U40" s="51">
        <v>0</v>
      </c>
      <c r="V40" s="51">
        <v>0</v>
      </c>
      <c r="W40" s="56">
        <f>IF((OR(S40="",S40="DNF",S40="DNC")),"",IF(S40="SDQ",W$44,(S40+(5*T40)+(U40*10)-(V40*5))))</f>
        <v>95.23</v>
      </c>
      <c r="X40" s="60">
        <v>61.48</v>
      </c>
      <c r="Y40" s="44">
        <v>3</v>
      </c>
      <c r="Z40" s="51">
        <v>0</v>
      </c>
      <c r="AA40" s="51">
        <v>0</v>
      </c>
      <c r="AB40" s="56">
        <f>IF((OR(X40="",X40="DNF",X40="DNC")),"",IF(X40="SDQ",AB$44,(X40+(5*Y40)+(Z40*10)-(AA40*5))))</f>
        <v>76.47999999999999</v>
      </c>
      <c r="AC40" s="60">
        <v>63.45</v>
      </c>
      <c r="AD40" s="44">
        <v>7</v>
      </c>
      <c r="AE40" s="51">
        <v>0</v>
      </c>
      <c r="AF40" s="51">
        <v>0</v>
      </c>
      <c r="AG40" s="56">
        <f>IF((OR(AC40="",AC40="DNF",AC40="DNC")),"",IF(AC40="SDQ",AG$44,(AC40+(5*AD40)+(AE40*10)-(AF40*5))))</f>
        <v>98.45</v>
      </c>
    </row>
    <row r="41" spans="1:33" s="9" customFormat="1" x14ac:dyDescent="0.15">
      <c r="A41" s="62">
        <v>2</v>
      </c>
      <c r="B41" s="48" t="s">
        <v>35</v>
      </c>
      <c r="C41" s="48" t="s">
        <v>39</v>
      </c>
      <c r="D41" s="44"/>
      <c r="E41" s="49">
        <f>RANK(H41,H$4:H$43,1)</f>
        <v>37</v>
      </c>
      <c r="F41" s="50">
        <f>IF(J41=0,1,0)+IF(O41=0,1,0)+IF(T41=0,1,0)+IF(Y41=0,1,0)+IF(AD41=0,1,0)</f>
        <v>0</v>
      </c>
      <c r="G41" s="50">
        <f>J41+O41+T41+Y41+AD41</f>
        <v>22</v>
      </c>
      <c r="H41" s="59">
        <f>M41+R41+W41+AB41+AG41</f>
        <v>502.11</v>
      </c>
      <c r="I41" s="60">
        <v>86.22</v>
      </c>
      <c r="J41" s="44">
        <v>3</v>
      </c>
      <c r="K41" s="51">
        <v>0</v>
      </c>
      <c r="L41" s="51">
        <v>0</v>
      </c>
      <c r="M41" s="56">
        <f>IF((OR(I41="",I41="DNF",I41="DNC")),"",IF(I41="SDQ",$M$44,(I41+(5*J41)+(K41*10)-(L41*5))))</f>
        <v>101.22</v>
      </c>
      <c r="N41" s="60">
        <v>75.13</v>
      </c>
      <c r="O41" s="44">
        <v>3</v>
      </c>
      <c r="P41" s="51">
        <v>0</v>
      </c>
      <c r="Q41" s="51">
        <v>0</v>
      </c>
      <c r="R41" s="56">
        <f>IF((OR(N41="",N41="DNF",N41="DNC")),"",IF(N41="SDQ",$R$44,(N41+(5*O41)+(P41*10)-(Q41*5))))</f>
        <v>90.13</v>
      </c>
      <c r="S41" s="60">
        <v>78.45</v>
      </c>
      <c r="T41" s="44">
        <v>3</v>
      </c>
      <c r="U41" s="51">
        <v>0</v>
      </c>
      <c r="V41" s="51">
        <v>0</v>
      </c>
      <c r="W41" s="56">
        <f>IF((OR(S41="",S41="DNF",S41="DNC")),"",IF(S41="SDQ",W$44,(S41+(5*T41)+(U41*10)-(V41*5))))</f>
        <v>93.45</v>
      </c>
      <c r="X41" s="60">
        <v>84.29</v>
      </c>
      <c r="Y41" s="44">
        <v>8</v>
      </c>
      <c r="Z41" s="51">
        <v>0</v>
      </c>
      <c r="AA41" s="51">
        <v>0</v>
      </c>
      <c r="AB41" s="56">
        <f>IF((OR(X41="",X41="DNF",X41="DNC")),"",IF(X41="SDQ",AB$44,(X41+(5*Y41)+(Z41*10)-(AA41*5))))</f>
        <v>124.29</v>
      </c>
      <c r="AC41" s="60">
        <v>68.02</v>
      </c>
      <c r="AD41" s="44">
        <v>5</v>
      </c>
      <c r="AE41" s="51">
        <v>0</v>
      </c>
      <c r="AF41" s="51">
        <v>0</v>
      </c>
      <c r="AG41" s="56">
        <f>IF((OR(AC41="",AC41="DNF",AC41="DNC")),"",IF(AC41="SDQ",AG$44,(AC41+(5*AD41)+(AE41*10)-(AF41*5))))</f>
        <v>93.02</v>
      </c>
    </row>
    <row r="42" spans="1:33" s="9" customFormat="1" x14ac:dyDescent="0.15">
      <c r="A42" s="62">
        <v>9</v>
      </c>
      <c r="B42" s="48" t="s">
        <v>45</v>
      </c>
      <c r="C42" s="48" t="s">
        <v>52</v>
      </c>
      <c r="D42" s="44"/>
      <c r="E42" s="49">
        <f>RANK(H42,H$4:H$43,1)</f>
        <v>38</v>
      </c>
      <c r="F42" s="50">
        <f>IF(J42=0,1,0)+IF(O42=0,1,0)+IF(T42=0,1,0)+IF(Y42=0,1,0)+IF(AD42=0,1,0)</f>
        <v>2</v>
      </c>
      <c r="G42" s="50">
        <f>J42+O42+T42+Y42+AD42</f>
        <v>8</v>
      </c>
      <c r="H42" s="59">
        <f>M42+R42+W42+AB42+AG42</f>
        <v>569.64</v>
      </c>
      <c r="I42" s="60">
        <v>115.31</v>
      </c>
      <c r="J42" s="80">
        <v>0</v>
      </c>
      <c r="K42" s="51">
        <v>0</v>
      </c>
      <c r="L42" s="51">
        <v>0</v>
      </c>
      <c r="M42" s="56">
        <f>IF((OR(I42="",I42="DNF",I42="DNC")),"",IF(I42="SDQ",$M$44,(I42+(5*J42)+(K42*10)-(L42*5))))</f>
        <v>115.31</v>
      </c>
      <c r="N42" s="60">
        <v>98.62</v>
      </c>
      <c r="O42" s="44">
        <v>1</v>
      </c>
      <c r="P42" s="51">
        <v>0</v>
      </c>
      <c r="Q42" s="51">
        <v>0</v>
      </c>
      <c r="R42" s="56">
        <f>IF((OR(N42="",N42="DNF",N42="DNC")),"",IF(N42="SDQ",$R$44,(N42+(5*O42)+(P42*10)-(Q42*5))))</f>
        <v>103.62</v>
      </c>
      <c r="S42" s="60">
        <v>79.08</v>
      </c>
      <c r="T42" s="44">
        <v>0</v>
      </c>
      <c r="U42" s="51">
        <v>0</v>
      </c>
      <c r="V42" s="51">
        <v>0</v>
      </c>
      <c r="W42" s="56">
        <f>IF((OR(S42="",S42="DNF",S42="DNC")),"",IF(S42="SDQ",W$44,(S42+(5*T42)+(U42*10)-(V42*5))))</f>
        <v>79.08</v>
      </c>
      <c r="X42" s="60">
        <v>112.47</v>
      </c>
      <c r="Y42" s="44">
        <v>6</v>
      </c>
      <c r="Z42" s="51">
        <v>0</v>
      </c>
      <c r="AA42" s="51">
        <v>0</v>
      </c>
      <c r="AB42" s="56">
        <f>IF((OR(X42="",X42="DNF",X42="DNC")),"",IF(X42="SDQ",AB$44,(X42+(5*Y42)+(Z42*10)-(AA42*5))))</f>
        <v>142.47</v>
      </c>
      <c r="AC42" s="60">
        <v>124.16</v>
      </c>
      <c r="AD42" s="44">
        <v>1</v>
      </c>
      <c r="AE42" s="51">
        <v>0</v>
      </c>
      <c r="AF42" s="51">
        <v>0</v>
      </c>
      <c r="AG42" s="56">
        <f>IF((OR(AC42="",AC42="DNF",AC42="DNC")),"",IF(AC42="SDQ",AG$44,(AC42+(5*AD42)+(AE42*10)-(AF42*5))))</f>
        <v>129.16</v>
      </c>
    </row>
    <row r="43" spans="1:33" s="10" customFormat="1" x14ac:dyDescent="0.15">
      <c r="A43" s="63"/>
      <c r="B43" s="23" t="s">
        <v>13</v>
      </c>
      <c r="C43" s="23"/>
      <c r="D43" s="57"/>
      <c r="E43" s="58"/>
      <c r="F43" s="24"/>
      <c r="G43" s="24"/>
      <c r="H43" s="29"/>
      <c r="I43" s="36"/>
      <c r="J43" s="24"/>
      <c r="K43" s="24"/>
      <c r="L43" s="24"/>
      <c r="M43" s="37"/>
      <c r="N43" s="36"/>
      <c r="O43" s="24"/>
      <c r="P43" s="24"/>
      <c r="Q43" s="24"/>
      <c r="R43" s="37"/>
      <c r="S43" s="36"/>
      <c r="T43" s="24"/>
      <c r="U43" s="24"/>
      <c r="V43" s="24"/>
      <c r="W43" s="37"/>
      <c r="X43" s="36"/>
      <c r="Y43" s="24"/>
      <c r="Z43" s="24"/>
      <c r="AA43" s="24"/>
      <c r="AB43" s="37"/>
      <c r="AC43" s="36"/>
      <c r="AD43" s="24"/>
      <c r="AE43" s="24"/>
      <c r="AF43" s="24"/>
      <c r="AG43" s="37"/>
    </row>
    <row r="44" spans="1:33" s="10" customFormat="1" x14ac:dyDescent="0.15">
      <c r="A44" s="64"/>
      <c r="B44" s="25"/>
      <c r="C44" s="31" t="s">
        <v>25</v>
      </c>
      <c r="D44" s="53"/>
      <c r="E44" s="52"/>
      <c r="F44" s="1"/>
      <c r="G44" s="1"/>
      <c r="H44" s="2"/>
      <c r="I44" s="6"/>
      <c r="J44" s="1"/>
      <c r="K44" s="1"/>
      <c r="L44" s="1"/>
      <c r="M44" s="33">
        <f>M2*5+30</f>
        <v>150</v>
      </c>
      <c r="N44" s="6"/>
      <c r="O44" s="1"/>
      <c r="P44" s="1"/>
      <c r="Q44" s="1"/>
      <c r="R44" s="33">
        <f>R2*5+30</f>
        <v>140</v>
      </c>
      <c r="S44" s="6"/>
      <c r="T44" s="1"/>
      <c r="U44" s="1"/>
      <c r="V44" s="1"/>
      <c r="W44" s="33">
        <f>W2*5+30</f>
        <v>140</v>
      </c>
      <c r="X44" s="6"/>
      <c r="Y44" s="1"/>
      <c r="Z44" s="1"/>
      <c r="AA44" s="1"/>
      <c r="AB44" s="33">
        <f>AB2*5+30</f>
        <v>140</v>
      </c>
      <c r="AC44" s="6"/>
      <c r="AD44" s="1"/>
      <c r="AE44" s="1"/>
      <c r="AF44" s="1"/>
      <c r="AG44" s="33">
        <f>AG2*5+30</f>
        <v>140</v>
      </c>
    </row>
    <row r="45" spans="1:33" s="10" customFormat="1" x14ac:dyDescent="0.15">
      <c r="A45" s="64"/>
      <c r="B45" s="25"/>
      <c r="C45" s="66" t="s">
        <v>14</v>
      </c>
      <c r="D45" s="53"/>
      <c r="E45" s="52"/>
      <c r="F45" s="1"/>
      <c r="G45" s="1"/>
      <c r="H45" s="33">
        <f>MIN(H4:H43)</f>
        <v>126.82999999999998</v>
      </c>
      <c r="I45" s="6">
        <f>MIN(I4:I43)</f>
        <v>26.2</v>
      </c>
      <c r="J45" s="1"/>
      <c r="K45" s="1"/>
      <c r="L45" s="1"/>
      <c r="M45" s="33">
        <f>MIN(M4:M44)</f>
        <v>32.270000000000003</v>
      </c>
      <c r="N45" s="6">
        <f>MIN(N4:N43)</f>
        <v>18.07</v>
      </c>
      <c r="O45" s="1"/>
      <c r="P45" s="1"/>
      <c r="Q45" s="1"/>
      <c r="R45" s="33">
        <f>MIN(R4:R43)</f>
        <v>18.07</v>
      </c>
      <c r="S45" s="6">
        <f>MIN(S4:S43)</f>
        <v>23.62</v>
      </c>
      <c r="T45" s="1"/>
      <c r="U45" s="1"/>
      <c r="V45" s="1"/>
      <c r="W45" s="33">
        <f>MIN(W4:W43)</f>
        <v>25.9</v>
      </c>
      <c r="X45" s="6">
        <f>MIN(X4:X43)</f>
        <v>25.07</v>
      </c>
      <c r="Y45" s="1"/>
      <c r="Z45" s="1"/>
      <c r="AA45" s="1"/>
      <c r="AB45" s="33">
        <f>MIN(AB4:AB43)</f>
        <v>25.07</v>
      </c>
      <c r="AC45" s="6">
        <f>MIN(AC4:AC43)</f>
        <v>23.53</v>
      </c>
      <c r="AD45" s="1"/>
      <c r="AE45" s="1"/>
      <c r="AF45" s="1"/>
      <c r="AG45" s="33">
        <f>MIN(AG4:AG43)</f>
        <v>24.35</v>
      </c>
    </row>
    <row r="46" spans="1:33" s="10" customFormat="1" x14ac:dyDescent="0.15">
      <c r="A46" s="64"/>
      <c r="B46" s="25"/>
      <c r="C46" s="66" t="s">
        <v>15</v>
      </c>
      <c r="D46" s="53"/>
      <c r="E46" s="52"/>
      <c r="F46" s="1"/>
      <c r="G46" s="1"/>
      <c r="H46" s="33">
        <f>MAX(H4:H43)</f>
        <v>569.64</v>
      </c>
      <c r="I46" s="6">
        <f>MAX(I4:I43)</f>
        <v>136.46</v>
      </c>
      <c r="J46" s="1"/>
      <c r="K46" s="1"/>
      <c r="L46" s="1"/>
      <c r="M46" s="33">
        <f>MAX(M4:M44)</f>
        <v>176.46</v>
      </c>
      <c r="N46" s="6">
        <f>MAX(N4:N43)</f>
        <v>148.12</v>
      </c>
      <c r="O46" s="1"/>
      <c r="P46" s="1"/>
      <c r="Q46" s="1"/>
      <c r="R46" s="33">
        <f>MAX(R4:R43)</f>
        <v>158.12</v>
      </c>
      <c r="S46" s="6">
        <f>MAX(S4:S43)</f>
        <v>79.08</v>
      </c>
      <c r="T46" s="1"/>
      <c r="U46" s="1"/>
      <c r="V46" s="1"/>
      <c r="W46" s="33">
        <f>MAX(W4:W43)</f>
        <v>98.94</v>
      </c>
      <c r="X46" s="6">
        <f>MAX(X4:X43)</f>
        <v>112.47</v>
      </c>
      <c r="Y46" s="1"/>
      <c r="Z46" s="1"/>
      <c r="AA46" s="1"/>
      <c r="AB46" s="33">
        <f>MAX(AB4:AB43)</f>
        <v>142.47</v>
      </c>
      <c r="AC46" s="6">
        <f>MAX(AC4:AC43)</f>
        <v>124.16</v>
      </c>
      <c r="AD46" s="1"/>
      <c r="AE46" s="1"/>
      <c r="AF46" s="1"/>
      <c r="AG46" s="33">
        <f>MAX(AG4:AG43)</f>
        <v>129.16</v>
      </c>
    </row>
    <row r="47" spans="1:33" s="10" customFormat="1" x14ac:dyDescent="0.15">
      <c r="A47" s="64"/>
      <c r="B47" s="25"/>
      <c r="C47" s="66" t="s">
        <v>16</v>
      </c>
      <c r="D47" s="53"/>
      <c r="E47" s="52"/>
      <c r="F47" s="1"/>
      <c r="G47" s="1"/>
      <c r="H47" s="33">
        <f>AVERAGE(H4:H43)</f>
        <v>288.34289473684203</v>
      </c>
      <c r="I47" s="6">
        <f>AVERAGE(I4:I43)</f>
        <v>61.507894736842097</v>
      </c>
      <c r="J47" s="1"/>
      <c r="K47" s="1"/>
      <c r="L47" s="1"/>
      <c r="M47" s="33">
        <f>AVERAGE(M4:M44)</f>
        <v>71.597435897435901</v>
      </c>
      <c r="N47" s="6">
        <f>AVERAGE(N4:N43)</f>
        <v>47.757837837837826</v>
      </c>
      <c r="O47" s="1"/>
      <c r="P47" s="1"/>
      <c r="Q47" s="1"/>
      <c r="R47" s="33">
        <f>AVERAGE(R4:R43)</f>
        <v>54.922105263157896</v>
      </c>
      <c r="S47" s="6">
        <f>AVERAGE(S4:S43)</f>
        <v>47.526578947368421</v>
      </c>
      <c r="T47" s="1"/>
      <c r="U47" s="1"/>
      <c r="V47" s="1"/>
      <c r="W47" s="33">
        <f>AVERAGE(W4:W43)</f>
        <v>53.184473684210523</v>
      </c>
      <c r="X47" s="6">
        <f>AVERAGE(X4:X43)</f>
        <v>49.869736842105262</v>
      </c>
      <c r="Y47" s="1"/>
      <c r="Z47" s="1"/>
      <c r="AA47" s="1"/>
      <c r="AB47" s="33">
        <f>AVERAGE(AB4:AB43)</f>
        <v>56.317105263157885</v>
      </c>
      <c r="AC47" s="6">
        <f>AVERAGE(AC4:AC43)</f>
        <v>49.516578947368423</v>
      </c>
      <c r="AD47" s="1"/>
      <c r="AE47" s="1"/>
      <c r="AF47" s="1"/>
      <c r="AG47" s="33">
        <f>AVERAGE(AG4:AG43)</f>
        <v>54.385000000000005</v>
      </c>
    </row>
    <row r="48" spans="1:33" s="10" customFormat="1" x14ac:dyDescent="0.15">
      <c r="A48" s="64"/>
      <c r="B48" s="25"/>
      <c r="C48" s="66" t="s">
        <v>17</v>
      </c>
      <c r="D48" s="53"/>
      <c r="E48" s="52"/>
      <c r="F48" s="1"/>
      <c r="G48" s="1"/>
      <c r="H48" s="33">
        <f>STDEV(H4:H43)</f>
        <v>111.9567892732148</v>
      </c>
      <c r="I48" s="6">
        <f>STDEV(I4:I43)</f>
        <v>24.230692749563666</v>
      </c>
      <c r="J48" s="1"/>
      <c r="K48" s="1"/>
      <c r="L48" s="1"/>
      <c r="M48" s="33">
        <f>STDEV(J4:M43)</f>
        <v>33.70828402076053</v>
      </c>
      <c r="N48" s="6">
        <f>STDEV(N4:N43)</f>
        <v>25.49230114009756</v>
      </c>
      <c r="O48" s="1"/>
      <c r="P48" s="1"/>
      <c r="Q48" s="1"/>
      <c r="R48" s="33">
        <f>STDEV(O4:R43)</f>
        <v>28.400583968389736</v>
      </c>
      <c r="S48" s="6">
        <f>STDEV(S4:S43)</f>
        <v>15.407529096028025</v>
      </c>
      <c r="T48" s="1"/>
      <c r="U48" s="1"/>
      <c r="V48" s="1"/>
      <c r="W48" s="33">
        <f>STDEV(T4:W43)</f>
        <v>25.214135881887827</v>
      </c>
      <c r="X48" s="6">
        <f>STDEV(X4:X43)</f>
        <v>18.510367509433227</v>
      </c>
      <c r="Y48" s="1"/>
      <c r="Z48" s="1"/>
      <c r="AA48" s="1"/>
      <c r="AB48" s="33">
        <f>STDEV(Y4:AB43)</f>
        <v>27.299415150242908</v>
      </c>
      <c r="AC48" s="6">
        <f>STDEV(AC4:AC43)</f>
        <v>19.327664569466609</v>
      </c>
      <c r="AD48" s="1"/>
      <c r="AE48" s="1"/>
      <c r="AF48" s="1"/>
      <c r="AG48" s="33">
        <f>STDEV(AD4:AG43)</f>
        <v>26.173678053072663</v>
      </c>
    </row>
    <row r="49" spans="1:33" s="10" customFormat="1" x14ac:dyDescent="0.15">
      <c r="A49" s="64"/>
      <c r="B49" s="25"/>
      <c r="C49" s="66" t="s">
        <v>18</v>
      </c>
      <c r="D49" s="53"/>
      <c r="E49" s="52"/>
      <c r="F49" s="1"/>
      <c r="G49" s="1">
        <f>MAX(G4:G43)</f>
        <v>33</v>
      </c>
      <c r="H49" s="2"/>
      <c r="I49" s="6"/>
      <c r="J49" s="1">
        <f>MAX(J4:J43)</f>
        <v>8</v>
      </c>
      <c r="K49" s="1"/>
      <c r="L49" s="1"/>
      <c r="M49" s="33"/>
      <c r="N49" s="6"/>
      <c r="O49" s="1">
        <f>MAX(O4:O43)</f>
        <v>22</v>
      </c>
      <c r="P49" s="1"/>
      <c r="Q49" s="1"/>
      <c r="R49" s="33"/>
      <c r="S49" s="6"/>
      <c r="T49" s="1">
        <f>MAX(T4:T43)</f>
        <v>6</v>
      </c>
      <c r="U49" s="1"/>
      <c r="V49" s="1"/>
      <c r="W49" s="33"/>
      <c r="X49" s="6"/>
      <c r="Y49" s="1">
        <f>MAX(Y4:Y43)</f>
        <v>8</v>
      </c>
      <c r="Z49" s="1"/>
      <c r="AA49" s="1"/>
      <c r="AB49" s="33"/>
      <c r="AC49" s="6"/>
      <c r="AD49" s="1">
        <f>MAX(AD4:AD43)</f>
        <v>7</v>
      </c>
      <c r="AE49" s="1"/>
      <c r="AF49" s="1"/>
      <c r="AG49" s="33"/>
    </row>
    <row r="50" spans="1:33" s="10" customFormat="1" x14ac:dyDescent="0.15">
      <c r="A50" s="64"/>
      <c r="B50" s="25"/>
      <c r="C50" s="66" t="s">
        <v>19</v>
      </c>
      <c r="D50" s="53"/>
      <c r="E50" s="52"/>
      <c r="F50" s="1"/>
      <c r="G50" s="1">
        <f>AVERAGE(G4:G43)</f>
        <v>6.1578947368421053</v>
      </c>
      <c r="H50" s="2"/>
      <c r="I50" s="6"/>
      <c r="J50" s="1">
        <f>AVERAGE(J4:J43)</f>
        <v>1.5526315789473684</v>
      </c>
      <c r="K50" s="1"/>
      <c r="L50" s="1"/>
      <c r="M50" s="33"/>
      <c r="N50" s="6"/>
      <c r="O50" s="1">
        <f>AVERAGE(O4:O43)</f>
        <v>1.4210526315789473</v>
      </c>
      <c r="P50" s="1"/>
      <c r="Q50" s="1"/>
      <c r="R50" s="33"/>
      <c r="S50" s="6"/>
      <c r="T50" s="1">
        <f>AVERAGE(T4:T43)</f>
        <v>1.0263157894736843</v>
      </c>
      <c r="U50" s="1"/>
      <c r="V50" s="1"/>
      <c r="W50" s="33"/>
      <c r="X50" s="6"/>
      <c r="Y50" s="1">
        <f>AVERAGE(Y4:Y43)</f>
        <v>1.236842105263158</v>
      </c>
      <c r="Z50" s="1"/>
      <c r="AA50" s="1"/>
      <c r="AB50" s="33"/>
      <c r="AC50" s="6"/>
      <c r="AD50" s="1">
        <f>AVERAGE(AD4:AD43)</f>
        <v>0.92105263157894735</v>
      </c>
      <c r="AE50" s="1"/>
      <c r="AF50" s="1"/>
      <c r="AG50" s="33"/>
    </row>
    <row r="51" spans="1:33" s="10" customFormat="1" ht="14" thickBot="1" x14ac:dyDescent="0.2">
      <c r="A51" s="65"/>
      <c r="B51" s="43"/>
      <c r="C51" s="30"/>
      <c r="D51" s="54"/>
      <c r="E51" s="55"/>
      <c r="F51" s="3"/>
      <c r="G51" s="3"/>
      <c r="H51" s="4"/>
      <c r="I51" s="5"/>
      <c r="J51" s="3"/>
      <c r="K51" s="3"/>
      <c r="L51" s="3"/>
      <c r="M51" s="38"/>
      <c r="N51" s="5"/>
      <c r="O51" s="3"/>
      <c r="P51" s="3"/>
      <c r="Q51" s="3"/>
      <c r="R51" s="38"/>
      <c r="S51" s="5"/>
      <c r="T51" s="3"/>
      <c r="U51" s="3"/>
      <c r="V51" s="3"/>
      <c r="W51" s="38"/>
      <c r="X51" s="5"/>
      <c r="Y51" s="3"/>
      <c r="Z51" s="3"/>
      <c r="AA51" s="3"/>
      <c r="AB51" s="38"/>
      <c r="AC51" s="5"/>
      <c r="AD51" s="3"/>
      <c r="AE51" s="3"/>
      <c r="AF51" s="3"/>
      <c r="AG51" s="38"/>
    </row>
  </sheetData>
  <sheetProtection insertRows="0" deleteRows="0" selectLockedCells="1" sort="0"/>
  <sortState ref="A5:AG42">
    <sortCondition ref="E5:E42"/>
  </sortState>
  <mergeCells count="12">
    <mergeCell ref="AC1:AF1"/>
    <mergeCell ref="I2:L2"/>
    <mergeCell ref="N2:Q2"/>
    <mergeCell ref="S2:V2"/>
    <mergeCell ref="X2:AA2"/>
    <mergeCell ref="AC2:AF2"/>
    <mergeCell ref="A1:C1"/>
    <mergeCell ref="E1:H1"/>
    <mergeCell ref="I1:L1"/>
    <mergeCell ref="N1:Q1"/>
    <mergeCell ref="S1:V1"/>
    <mergeCell ref="X1:AA1"/>
  </mergeCells>
  <dataValidations count="3">
    <dataValidation allowBlank="1" showInputMessage="1" sqref="S2 N2 X2 AC2 H45:H48 I1:I1048576"/>
    <dataValidation type="decimal" errorStyle="warning" allowBlank="1" showErrorMessage="1" errorTitle="That's a lot of misses" error="It's unusual to miss more than 10" sqref="AD5:AD42 Y5:Y42 T5:T42 J5:J42 O5:O42">
      <formula1>0</formula1>
      <formula2>10</formula2>
    </dataValidation>
    <dataValidation type="whole" allowBlank="1" showErrorMessage="1" errorTitle="Must be 0 or 1" error="You either have a procedural penanty or not._x000d_Legal Values are 0 or 1." sqref="P5:Q42 U5:V42 K5:L42 Z5:AA42 AE5:AF42">
      <formula1>0</formula1>
      <formula2>1</formula2>
    </dataValidation>
  </dataValidations>
  <pageMargins left="0.25" right="0.25" top="0.5" bottom="0.5" header="0.25" footer="0.25"/>
  <pageSetup scale="60" fitToHeight="0" orientation="landscape" horizontalDpi="4294967295" verticalDpi="300"/>
  <headerFooter>
    <oddHeader>&amp;C&amp;"Times New Roman,Regular"&amp;14THSS 2014&amp;R_x000D_&amp;A</oddHeader>
  </headerFooter>
  <rowBreaks count="1" manualBreakCount="1">
    <brk id="43" min="1" max="2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"/>
  <sheetViews>
    <sheetView zoomScale="120" zoomScaleNormal="120" zoomScalePageLayoutView="120" workbookViewId="0">
      <pane xSplit="8" ySplit="3" topLeftCell="I6" activePane="bottomRight" state="frozenSplit"/>
      <selection pane="topRight" activeCell="C1" sqref="C1"/>
      <selection pane="bottomLeft" activeCell="A11" sqref="A11"/>
      <selection pane="bottomRight" activeCell="P37" sqref="P37"/>
    </sheetView>
  </sheetViews>
  <sheetFormatPr baseColWidth="10" defaultColWidth="7.83203125" defaultRowHeight="13" x14ac:dyDescent="0.15"/>
  <cols>
    <col min="1" max="1" width="4.6640625" style="12" customWidth="1"/>
    <col min="2" max="2" width="30.33203125" style="11" bestFit="1" customWidth="1"/>
    <col min="3" max="3" width="29.33203125" style="11" customWidth="1"/>
    <col min="4" max="4" width="4.6640625" style="12" customWidth="1"/>
    <col min="5" max="5" width="8.83203125" style="13" customWidth="1"/>
    <col min="6" max="7" width="6" style="14" customWidth="1"/>
    <col min="8" max="8" width="7.5" style="14" customWidth="1"/>
    <col min="9" max="9" width="6.83203125" style="15" customWidth="1"/>
    <col min="10" max="10" width="3.6640625" style="16" customWidth="1"/>
    <col min="11" max="11" width="3.83203125" style="16" bestFit="1" customWidth="1"/>
    <col min="12" max="12" width="3.83203125" style="16" customWidth="1"/>
    <col min="13" max="13" width="8.5" style="17" bestFit="1" customWidth="1"/>
    <col min="14" max="14" width="6.6640625" style="15" customWidth="1"/>
    <col min="15" max="15" width="3.6640625" style="16" customWidth="1"/>
    <col min="16" max="16" width="7.5" style="16" customWidth="1"/>
    <col min="17" max="17" width="3.83203125" style="16" customWidth="1"/>
    <col min="18" max="18" width="8.5" style="17" bestFit="1" customWidth="1"/>
    <col min="19" max="19" width="6.6640625" style="15" customWidth="1"/>
    <col min="20" max="20" width="3.6640625" style="16" customWidth="1"/>
    <col min="21" max="21" width="3.83203125" style="16" bestFit="1" customWidth="1"/>
    <col min="22" max="22" width="3.83203125" style="16" customWidth="1"/>
    <col min="23" max="23" width="8.5" style="17" bestFit="1" customWidth="1"/>
    <col min="24" max="24" width="6.6640625" style="15" customWidth="1"/>
    <col min="25" max="25" width="3.6640625" style="16" customWidth="1"/>
    <col min="26" max="26" width="3.83203125" style="16" bestFit="1" customWidth="1"/>
    <col min="27" max="27" width="3.83203125" style="16" customWidth="1"/>
    <col min="28" max="28" width="8.5" style="17" bestFit="1" customWidth="1"/>
    <col min="29" max="29" width="6.6640625" style="15" customWidth="1"/>
    <col min="30" max="30" width="3.6640625" style="16" customWidth="1"/>
    <col min="31" max="31" width="3.83203125" style="16" bestFit="1" customWidth="1"/>
    <col min="32" max="32" width="3.83203125" style="16" customWidth="1"/>
    <col min="33" max="33" width="8.5" style="17" bestFit="1" customWidth="1"/>
    <col min="34" max="16384" width="7.83203125" style="7"/>
  </cols>
  <sheetData>
    <row r="1" spans="1:33" x14ac:dyDescent="0.15">
      <c r="A1" s="75" t="s">
        <v>27</v>
      </c>
      <c r="B1" s="76"/>
      <c r="C1" s="76"/>
      <c r="D1" s="67"/>
      <c r="E1" s="76" t="s">
        <v>26</v>
      </c>
      <c r="F1" s="76"/>
      <c r="G1" s="76"/>
      <c r="H1" s="77"/>
      <c r="I1" s="71" t="s">
        <v>3</v>
      </c>
      <c r="J1" s="72"/>
      <c r="K1" s="72"/>
      <c r="L1" s="72"/>
      <c r="M1" s="39" t="s">
        <v>29</v>
      </c>
      <c r="N1" s="71" t="s">
        <v>4</v>
      </c>
      <c r="O1" s="72"/>
      <c r="P1" s="72"/>
      <c r="Q1" s="72"/>
      <c r="R1" s="39" t="s">
        <v>29</v>
      </c>
      <c r="S1" s="71" t="s">
        <v>5</v>
      </c>
      <c r="T1" s="72"/>
      <c r="U1" s="72"/>
      <c r="V1" s="72"/>
      <c r="W1" s="39" t="s">
        <v>29</v>
      </c>
      <c r="X1" s="71" t="s">
        <v>6</v>
      </c>
      <c r="Y1" s="72"/>
      <c r="Z1" s="72"/>
      <c r="AA1" s="72"/>
      <c r="AB1" s="39" t="s">
        <v>29</v>
      </c>
      <c r="AC1" s="71" t="s">
        <v>7</v>
      </c>
      <c r="AD1" s="72"/>
      <c r="AE1" s="72"/>
      <c r="AF1" s="72"/>
      <c r="AG1" s="39" t="s">
        <v>29</v>
      </c>
    </row>
    <row r="2" spans="1:33" x14ac:dyDescent="0.15">
      <c r="A2" s="32"/>
      <c r="B2" s="46" t="s">
        <v>28</v>
      </c>
      <c r="C2" s="78">
        <v>42967</v>
      </c>
      <c r="D2" s="18"/>
      <c r="E2" s="18"/>
      <c r="F2" s="18"/>
      <c r="G2" s="18"/>
      <c r="H2" s="69"/>
      <c r="I2" s="73" t="s">
        <v>30</v>
      </c>
      <c r="J2" s="74"/>
      <c r="K2" s="74"/>
      <c r="L2" s="74"/>
      <c r="M2" s="40">
        <v>24</v>
      </c>
      <c r="N2" s="73" t="s">
        <v>31</v>
      </c>
      <c r="O2" s="74"/>
      <c r="P2" s="74"/>
      <c r="Q2" s="74"/>
      <c r="R2" s="40">
        <v>22</v>
      </c>
      <c r="S2" s="73" t="s">
        <v>32</v>
      </c>
      <c r="T2" s="74"/>
      <c r="U2" s="74"/>
      <c r="V2" s="74"/>
      <c r="W2" s="40">
        <v>22</v>
      </c>
      <c r="X2" s="73" t="s">
        <v>33</v>
      </c>
      <c r="Y2" s="74"/>
      <c r="Z2" s="74"/>
      <c r="AA2" s="74"/>
      <c r="AB2" s="40">
        <v>22</v>
      </c>
      <c r="AC2" s="73"/>
      <c r="AD2" s="74"/>
      <c r="AE2" s="74"/>
      <c r="AF2" s="74"/>
      <c r="AG2" s="40">
        <v>22</v>
      </c>
    </row>
    <row r="3" spans="1:33" s="8" customFormat="1" ht="70" x14ac:dyDescent="0.15">
      <c r="A3" s="42" t="s">
        <v>0</v>
      </c>
      <c r="B3" s="19" t="s">
        <v>24</v>
      </c>
      <c r="C3" s="19" t="s">
        <v>20</v>
      </c>
      <c r="D3" s="47" t="s">
        <v>22</v>
      </c>
      <c r="E3" s="20" t="s">
        <v>23</v>
      </c>
      <c r="F3" s="20" t="s">
        <v>8</v>
      </c>
      <c r="G3" s="20" t="s">
        <v>9</v>
      </c>
      <c r="H3" s="70" t="s">
        <v>21</v>
      </c>
      <c r="I3" s="41" t="s">
        <v>10</v>
      </c>
      <c r="J3" s="20" t="s">
        <v>1</v>
      </c>
      <c r="K3" s="20" t="s">
        <v>11</v>
      </c>
      <c r="L3" s="20" t="s">
        <v>2</v>
      </c>
      <c r="M3" s="68" t="s">
        <v>12</v>
      </c>
      <c r="N3" s="41" t="s">
        <v>10</v>
      </c>
      <c r="O3" s="20" t="s">
        <v>1</v>
      </c>
      <c r="P3" s="20" t="s">
        <v>11</v>
      </c>
      <c r="Q3" s="20" t="s">
        <v>2</v>
      </c>
      <c r="R3" s="68" t="s">
        <v>12</v>
      </c>
      <c r="S3" s="41" t="s">
        <v>10</v>
      </c>
      <c r="T3" s="20" t="s">
        <v>1</v>
      </c>
      <c r="U3" s="20" t="s">
        <v>11</v>
      </c>
      <c r="V3" s="20" t="s">
        <v>2</v>
      </c>
      <c r="W3" s="68" t="s">
        <v>12</v>
      </c>
      <c r="X3" s="41" t="s">
        <v>10</v>
      </c>
      <c r="Y3" s="20" t="s">
        <v>1</v>
      </c>
      <c r="Z3" s="20" t="s">
        <v>11</v>
      </c>
      <c r="AA3" s="20" t="s">
        <v>2</v>
      </c>
      <c r="AB3" s="68" t="s">
        <v>12</v>
      </c>
      <c r="AC3" s="41" t="s">
        <v>10</v>
      </c>
      <c r="AD3" s="20" t="s">
        <v>1</v>
      </c>
      <c r="AE3" s="20" t="s">
        <v>11</v>
      </c>
      <c r="AF3" s="20" t="s">
        <v>2</v>
      </c>
      <c r="AG3" s="68" t="s">
        <v>12</v>
      </c>
    </row>
    <row r="4" spans="1:33" s="8" customFormat="1" x14ac:dyDescent="0.15">
      <c r="A4" s="27"/>
      <c r="B4" s="21" t="s">
        <v>13</v>
      </c>
      <c r="C4" s="21"/>
      <c r="D4" s="21"/>
      <c r="E4" s="22"/>
      <c r="F4" s="22"/>
      <c r="G4" s="22"/>
      <c r="H4" s="28"/>
      <c r="I4" s="34"/>
      <c r="J4" s="22"/>
      <c r="K4" s="22"/>
      <c r="L4" s="22"/>
      <c r="M4" s="35"/>
      <c r="N4" s="34"/>
      <c r="O4" s="22"/>
      <c r="P4" s="22"/>
      <c r="Q4" s="22"/>
      <c r="R4" s="22"/>
      <c r="S4" s="34"/>
      <c r="T4" s="22"/>
      <c r="U4" s="22"/>
      <c r="V4" s="22"/>
      <c r="W4" s="35"/>
      <c r="X4" s="34"/>
      <c r="Y4" s="22"/>
      <c r="Z4" s="22"/>
      <c r="AA4" s="22"/>
      <c r="AB4" s="35"/>
      <c r="AC4" s="34"/>
      <c r="AD4" s="22"/>
      <c r="AE4" s="22"/>
      <c r="AF4" s="22"/>
      <c r="AG4" s="35"/>
    </row>
    <row r="5" spans="1:33" s="9" customFormat="1" x14ac:dyDescent="0.15">
      <c r="A5" s="62">
        <v>1</v>
      </c>
      <c r="B5" s="82" t="s">
        <v>71</v>
      </c>
      <c r="C5" s="82" t="s">
        <v>79</v>
      </c>
      <c r="D5" s="44"/>
      <c r="E5" s="49">
        <f>RANK(H5,H$4:H$43,1)</f>
        <v>1</v>
      </c>
      <c r="F5" s="81">
        <f>IF(J5=0,1,0)+IF(O5=0,1,0)+IF(T5=0,1,0)+IF(Y5=0,1,0)+IF(AD5=0,1,0)</f>
        <v>5</v>
      </c>
      <c r="G5" s="50">
        <f>J5+O5+T5+Y5+AD5</f>
        <v>0</v>
      </c>
      <c r="H5" s="59">
        <f>M5+R5+W5+AB5+AG5</f>
        <v>126.82999999999998</v>
      </c>
      <c r="I5" s="60">
        <v>32.270000000000003</v>
      </c>
      <c r="J5" s="44">
        <v>0</v>
      </c>
      <c r="K5" s="51">
        <v>0</v>
      </c>
      <c r="L5" s="51">
        <v>0</v>
      </c>
      <c r="M5" s="56">
        <f>IF((OR(I5="",I5="DNF",I5="DNC")),"",IF(I5="SDQ",$M$44,(I5+(5*J5)+(K5*10)-(L5*5))))</f>
        <v>32.270000000000003</v>
      </c>
      <c r="N5" s="60">
        <v>19.239999999999998</v>
      </c>
      <c r="O5" s="44">
        <v>0</v>
      </c>
      <c r="P5" s="51">
        <v>0</v>
      </c>
      <c r="Q5" s="51">
        <v>0</v>
      </c>
      <c r="R5" s="56">
        <f>IF((OR(N5="",N5="DNF",N5="DNC")),"",IF(N5="SDQ",$R$44,(N5+(5*O5)+(P5*10)-(Q5*5))))</f>
        <v>19.239999999999998</v>
      </c>
      <c r="S5" s="60">
        <v>25.9</v>
      </c>
      <c r="T5" s="44">
        <v>0</v>
      </c>
      <c r="U5" s="51">
        <v>0</v>
      </c>
      <c r="V5" s="51">
        <v>0</v>
      </c>
      <c r="W5" s="56">
        <f>IF((OR(S5="",S5="DNF",S5="DNC")),"",IF(S5="SDQ",W$44,(S5+(5*T5)+(U5*10)-(V5*5))))</f>
        <v>25.9</v>
      </c>
      <c r="X5" s="60">
        <v>25.07</v>
      </c>
      <c r="Y5" s="44">
        <v>0</v>
      </c>
      <c r="Z5" s="51">
        <v>0</v>
      </c>
      <c r="AA5" s="51">
        <v>0</v>
      </c>
      <c r="AB5" s="56">
        <f>IF((OR(X5="",X5="DNF",X5="DNC")),"",IF(X5="SDQ",AB$44,(X5+(5*Y5)+(Z5*10)-(AA5*5))))</f>
        <v>25.07</v>
      </c>
      <c r="AC5" s="60">
        <v>24.35</v>
      </c>
      <c r="AD5" s="44">
        <v>0</v>
      </c>
      <c r="AE5" s="51">
        <v>0</v>
      </c>
      <c r="AF5" s="51">
        <v>0</v>
      </c>
      <c r="AG5" s="56">
        <f>IF((OR(AC5="",AC5="DNF",AC5="DNC")),"",IF(AC5="SDQ",AG$44,(AC5+(5*AD5)+(AE5*10)-(AF5*5))))</f>
        <v>24.35</v>
      </c>
    </row>
    <row r="6" spans="1:33" s="9" customFormat="1" x14ac:dyDescent="0.15">
      <c r="A6" s="62">
        <v>2</v>
      </c>
      <c r="B6" s="82" t="s">
        <v>65</v>
      </c>
      <c r="C6" s="82" t="s">
        <v>62</v>
      </c>
      <c r="D6" s="44"/>
      <c r="E6" s="49">
        <f>RANK(H6,H$4:H$43,1)</f>
        <v>2</v>
      </c>
      <c r="F6" s="81">
        <f>IF(J6=0,1,0)+IF(O6=0,1,0)+IF(T6=0,1,0)+IF(Y6=0,1,0)+IF(AD6=0,1,0)</f>
        <v>5</v>
      </c>
      <c r="G6" s="50">
        <f>J6+O6+T6+Y6+AD6</f>
        <v>0</v>
      </c>
      <c r="H6" s="59">
        <f>M6+R6+W6+AB6+AG6</f>
        <v>155.56</v>
      </c>
      <c r="I6" s="60">
        <v>34.200000000000003</v>
      </c>
      <c r="J6" s="44">
        <v>0</v>
      </c>
      <c r="K6" s="51">
        <v>1</v>
      </c>
      <c r="L6" s="51">
        <v>0</v>
      </c>
      <c r="M6" s="56">
        <f>IF((OR(I6="",I6="DNF",I6="DNC")),"",IF(I6="SDQ",$M$44,(I6+(5*J6)+(K6*10)-(L6*5))))</f>
        <v>44.2</v>
      </c>
      <c r="N6" s="60">
        <v>21.42</v>
      </c>
      <c r="O6" s="44">
        <v>0</v>
      </c>
      <c r="P6" s="51">
        <v>0</v>
      </c>
      <c r="Q6" s="51">
        <v>0</v>
      </c>
      <c r="R6" s="56">
        <f>IF((OR(N6="",N6="DNF",N6="DNC")),"",IF(N6="SDQ",$R$44,(N6+(5*O6)+(P6*10)-(Q6*5))))</f>
        <v>21.42</v>
      </c>
      <c r="S6" s="60">
        <v>30.56</v>
      </c>
      <c r="T6" s="44">
        <v>0</v>
      </c>
      <c r="U6" s="51">
        <v>0</v>
      </c>
      <c r="V6" s="51">
        <v>0</v>
      </c>
      <c r="W6" s="56">
        <f>IF((OR(S6="",S6="DNF",S6="DNC")),"",IF(S6="SDQ",W$44,(S6+(5*T6)+(U6*10)-(V6*5))))</f>
        <v>30.56</v>
      </c>
      <c r="X6" s="60">
        <v>29.66</v>
      </c>
      <c r="Y6" s="44">
        <v>0</v>
      </c>
      <c r="Z6" s="51">
        <v>0</v>
      </c>
      <c r="AA6" s="51">
        <v>0</v>
      </c>
      <c r="AB6" s="56">
        <f>IF((OR(X6="",X6="DNF",X6="DNC")),"",IF(X6="SDQ",AB$44,(X6+(5*Y6)+(Z6*10)-(AA6*5))))</f>
        <v>29.66</v>
      </c>
      <c r="AC6" s="60">
        <v>29.72</v>
      </c>
      <c r="AD6" s="44">
        <v>0</v>
      </c>
      <c r="AE6" s="51">
        <v>0</v>
      </c>
      <c r="AF6" s="51">
        <v>0</v>
      </c>
      <c r="AG6" s="56">
        <f>IF((OR(AC6="",AC6="DNF",AC6="DNC")),"",IF(AC6="SDQ",AG$44,(AC6+(5*AD6)+(AE6*10)-(AF6*5))))</f>
        <v>29.72</v>
      </c>
    </row>
    <row r="7" spans="1:33" s="9" customFormat="1" x14ac:dyDescent="0.15">
      <c r="A7" s="62">
        <v>3</v>
      </c>
      <c r="B7" s="82" t="s">
        <v>72</v>
      </c>
      <c r="C7" s="82" t="s">
        <v>80</v>
      </c>
      <c r="D7" s="44"/>
      <c r="E7" s="49">
        <f>RANK(H7,H$4:H$43,1)</f>
        <v>9</v>
      </c>
      <c r="F7" s="81">
        <f>IF(J7=0,1,0)+IF(O7=0,1,0)+IF(T7=0,1,0)+IF(Y7=0,1,0)+IF(AD7=0,1,0)</f>
        <v>5</v>
      </c>
      <c r="G7" s="50">
        <f>J7+O7+T7+Y7+AD7</f>
        <v>0</v>
      </c>
      <c r="H7" s="59">
        <f>M7+R7+W7+AB7+AG7</f>
        <v>188.52</v>
      </c>
      <c r="I7" s="60">
        <v>49</v>
      </c>
      <c r="J7" s="44">
        <v>0</v>
      </c>
      <c r="K7" s="51">
        <v>0</v>
      </c>
      <c r="L7" s="51">
        <v>0</v>
      </c>
      <c r="M7" s="56">
        <f>IF((OR(I7="",I7="DNF",I7="DNC")),"",IF(I7="SDQ",$M$44,(I7+(5*J7)+(K7*10)-(L7*5))))</f>
        <v>49</v>
      </c>
      <c r="N7" s="60">
        <v>33.43</v>
      </c>
      <c r="O7" s="44">
        <v>0</v>
      </c>
      <c r="P7" s="51">
        <v>0</v>
      </c>
      <c r="Q7" s="51">
        <v>0</v>
      </c>
      <c r="R7" s="56">
        <f>IF((OR(N7="",N7="DNF",N7="DNC")),"",IF(N7="SDQ",$R$44,(N7+(5*O7)+(P7*10)-(Q7*5))))</f>
        <v>33.43</v>
      </c>
      <c r="S7" s="60">
        <v>33.21</v>
      </c>
      <c r="T7" s="44">
        <v>0</v>
      </c>
      <c r="U7" s="51">
        <v>0</v>
      </c>
      <c r="V7" s="51">
        <v>0</v>
      </c>
      <c r="W7" s="56">
        <f>IF((OR(S7="",S7="DNF",S7="DNC")),"",IF(S7="SDQ",W$44,(S7+(5*T7)+(U7*10)-(V7*5))))</f>
        <v>33.21</v>
      </c>
      <c r="X7" s="60">
        <v>34.51</v>
      </c>
      <c r="Y7" s="44">
        <v>0</v>
      </c>
      <c r="Z7" s="51">
        <v>0</v>
      </c>
      <c r="AA7" s="51">
        <v>0</v>
      </c>
      <c r="AB7" s="56">
        <f>IF((OR(X7="",X7="DNF",X7="DNC")),"",IF(X7="SDQ",AB$44,(X7+(5*Y7)+(Z7*10)-(AA7*5))))</f>
        <v>34.51</v>
      </c>
      <c r="AC7" s="60">
        <v>38.369999999999997</v>
      </c>
      <c r="AD7" s="80">
        <v>0</v>
      </c>
      <c r="AE7" s="51">
        <v>0</v>
      </c>
      <c r="AF7" s="51">
        <v>0</v>
      </c>
      <c r="AG7" s="56">
        <f>IF((OR(AC7="",AC7="DNF",AC7="DNC")),"",IF(AC7="SDQ",AG$44,(AC7+(5*AD7)+(AE7*10)-(AF7*5))))</f>
        <v>38.369999999999997</v>
      </c>
    </row>
    <row r="8" spans="1:33" s="9" customFormat="1" x14ac:dyDescent="0.15">
      <c r="A8" s="62">
        <v>4</v>
      </c>
      <c r="B8" s="82" t="s">
        <v>63</v>
      </c>
      <c r="C8" s="82" t="s">
        <v>62</v>
      </c>
      <c r="D8" s="44"/>
      <c r="E8" s="49">
        <f>RANK(H8,H$4:H$43,1)</f>
        <v>10</v>
      </c>
      <c r="F8" s="81">
        <f>IF(J8=0,1,0)+IF(O8=0,1,0)+IF(T8=0,1,0)+IF(Y8=0,1,0)+IF(AD8=0,1,0)</f>
        <v>5</v>
      </c>
      <c r="G8" s="50">
        <f>J8+O8+T8+Y8+AD8</f>
        <v>0</v>
      </c>
      <c r="H8" s="59">
        <f>M8+R8+W8+AB8+AG8</f>
        <v>202.66</v>
      </c>
      <c r="I8" s="60">
        <v>36.33</v>
      </c>
      <c r="J8" s="44">
        <v>0</v>
      </c>
      <c r="K8" s="51">
        <v>0</v>
      </c>
      <c r="L8" s="51">
        <v>0</v>
      </c>
      <c r="M8" s="56">
        <f>IF((OR(I8="",I8="DNF",I8="DNC")),"",IF(I8="SDQ",$M$44,(I8+(5*J8)+(K8*10)-(L8*5))))</f>
        <v>36.33</v>
      </c>
      <c r="N8" s="60">
        <v>29.56</v>
      </c>
      <c r="O8" s="80">
        <v>0</v>
      </c>
      <c r="P8" s="51">
        <v>0</v>
      </c>
      <c r="Q8" s="51">
        <v>0</v>
      </c>
      <c r="R8" s="56">
        <f>IF((OR(N8="",N8="DNF",N8="DNC")),"",IF(N8="SDQ",$R$44,(N8+(5*O8)+(P8*10)-(Q8*5))))</f>
        <v>29.56</v>
      </c>
      <c r="S8" s="60">
        <v>64.900000000000006</v>
      </c>
      <c r="T8" s="44">
        <v>0</v>
      </c>
      <c r="U8" s="51">
        <v>0</v>
      </c>
      <c r="V8" s="51">
        <v>0</v>
      </c>
      <c r="W8" s="56">
        <f>IF((OR(S8="",S8="DNF",S8="DNC")),"",IF(S8="SDQ",W$44,(S8+(5*T8)+(U8*10)-(V8*5))))</f>
        <v>64.900000000000006</v>
      </c>
      <c r="X8" s="60">
        <v>38.39</v>
      </c>
      <c r="Y8" s="44">
        <v>0</v>
      </c>
      <c r="Z8" s="51">
        <v>0</v>
      </c>
      <c r="AA8" s="51">
        <v>0</v>
      </c>
      <c r="AB8" s="56">
        <f>IF((OR(X8="",X8="DNF",X8="DNC")),"",IF(X8="SDQ",AB$44,(X8+(5*Y8)+(Z8*10)-(AA8*5))))</f>
        <v>38.39</v>
      </c>
      <c r="AC8" s="60">
        <v>33.479999999999997</v>
      </c>
      <c r="AD8" s="44">
        <v>0</v>
      </c>
      <c r="AE8" s="51">
        <v>0</v>
      </c>
      <c r="AF8" s="51">
        <v>0</v>
      </c>
      <c r="AG8" s="56">
        <f>IF((OR(AC8="",AC8="DNF",AC8="DNC")),"",IF(AC8="SDQ",AG$44,(AC8+(5*AD8)+(AE8*10)-(AF8*5))))</f>
        <v>33.479999999999997</v>
      </c>
    </row>
    <row r="9" spans="1:33" s="9" customFormat="1" x14ac:dyDescent="0.15">
      <c r="A9" s="62">
        <v>5</v>
      </c>
      <c r="B9" s="82" t="s">
        <v>70</v>
      </c>
      <c r="C9" s="82" t="s">
        <v>78</v>
      </c>
      <c r="D9" s="44"/>
      <c r="E9" s="49">
        <f>RANK(H9,H$4:H$43,1)</f>
        <v>11</v>
      </c>
      <c r="F9" s="81">
        <f>IF(J9=0,1,0)+IF(O9=0,1,0)+IF(T9=0,1,0)+IF(Y9=0,1,0)+IF(AD9=0,1,0)</f>
        <v>5</v>
      </c>
      <c r="G9" s="50">
        <f>J9+O9+T9+Y9+AD9</f>
        <v>0</v>
      </c>
      <c r="H9" s="59">
        <f>M9+R9+W9+AB9+AG9</f>
        <v>208.10000000000002</v>
      </c>
      <c r="I9" s="60">
        <v>46.01</v>
      </c>
      <c r="J9" s="44">
        <v>0</v>
      </c>
      <c r="K9" s="51">
        <v>0</v>
      </c>
      <c r="L9" s="51">
        <v>0</v>
      </c>
      <c r="M9" s="56">
        <f>IF((OR(I9="",I9="DNF",I9="DNC")),"",IF(I9="SDQ",$M$44,(I9+(5*J9)+(K9*10)-(L9*5))))</f>
        <v>46.01</v>
      </c>
      <c r="N9" s="60">
        <v>34.67</v>
      </c>
      <c r="O9" s="44">
        <v>0</v>
      </c>
      <c r="P9" s="51">
        <v>0</v>
      </c>
      <c r="Q9" s="51">
        <v>0</v>
      </c>
      <c r="R9" s="56">
        <f>IF((OR(N9="",N9="DNF",N9="DNC")),"",IF(N9="SDQ",$R$44,(N9+(5*O9)+(P9*10)-(Q9*5))))</f>
        <v>34.67</v>
      </c>
      <c r="S9" s="60">
        <v>39.47</v>
      </c>
      <c r="T9" s="44">
        <v>0</v>
      </c>
      <c r="U9" s="51">
        <v>0</v>
      </c>
      <c r="V9" s="51">
        <v>0</v>
      </c>
      <c r="W9" s="56">
        <f>IF((OR(S9="",S9="DNF",S9="DNC")),"",IF(S9="SDQ",W$44,(S9+(5*T9)+(U9*10)-(V9*5))))</f>
        <v>39.47</v>
      </c>
      <c r="X9" s="60">
        <v>41.62</v>
      </c>
      <c r="Y9" s="44">
        <v>0</v>
      </c>
      <c r="Z9" s="51">
        <v>0</v>
      </c>
      <c r="AA9" s="51">
        <v>0</v>
      </c>
      <c r="AB9" s="56">
        <f>IF((OR(X9="",X9="DNF",X9="DNC")),"",IF(X9="SDQ",AB$44,(X9+(5*Y9)+(Z9*10)-(AA9*5))))</f>
        <v>41.62</v>
      </c>
      <c r="AC9" s="60">
        <v>46.33</v>
      </c>
      <c r="AD9" s="44">
        <v>0</v>
      </c>
      <c r="AE9" s="51">
        <v>0</v>
      </c>
      <c r="AF9" s="51">
        <v>0</v>
      </c>
      <c r="AG9" s="56">
        <f>IF((OR(AC9="",AC9="DNF",AC9="DNC")),"",IF(AC9="SDQ",AG$44,(AC9+(5*AD9)+(AE9*10)-(AF9*5))))</f>
        <v>46.33</v>
      </c>
    </row>
    <row r="10" spans="1:33" s="9" customFormat="1" x14ac:dyDescent="0.15">
      <c r="A10" s="62">
        <v>6</v>
      </c>
      <c r="B10" s="82" t="s">
        <v>86</v>
      </c>
      <c r="C10" s="82" t="s">
        <v>88</v>
      </c>
      <c r="D10" s="44"/>
      <c r="E10" s="49">
        <f>RANK(H10,H$4:H$43,1)</f>
        <v>12</v>
      </c>
      <c r="F10" s="81">
        <f>IF(J10=0,1,0)+IF(O10=0,1,0)+IF(T10=0,1,0)+IF(Y10=0,1,0)+IF(AD10=0,1,0)</f>
        <v>5</v>
      </c>
      <c r="G10" s="50">
        <f>J10+O10+T10+Y10+AD10</f>
        <v>0</v>
      </c>
      <c r="H10" s="59">
        <f>M10+R10+W10+AB10+AG10</f>
        <v>209.64000000000001</v>
      </c>
      <c r="I10" s="60">
        <v>46.13</v>
      </c>
      <c r="J10" s="44">
        <v>0</v>
      </c>
      <c r="K10" s="51">
        <v>0</v>
      </c>
      <c r="L10" s="51">
        <v>0</v>
      </c>
      <c r="M10" s="56">
        <f>IF((OR(I10="",I10="DNF",I10="DNC")),"",IF(I10="SDQ",$M$44,(I10+(5*J10)+(K10*10)-(L10*5))))</f>
        <v>46.13</v>
      </c>
      <c r="N10" s="60">
        <v>59.74</v>
      </c>
      <c r="O10" s="44">
        <v>0</v>
      </c>
      <c r="P10" s="51">
        <v>0</v>
      </c>
      <c r="Q10" s="51">
        <v>0</v>
      </c>
      <c r="R10" s="56">
        <f>IF((OR(N10="",N10="DNF",N10="DNC")),"",IF(N10="SDQ",$R$44,(N10+(5*O10)+(P10*10)-(Q10*5))))</f>
        <v>59.74</v>
      </c>
      <c r="S10" s="60">
        <v>33.47</v>
      </c>
      <c r="T10" s="44">
        <v>0</v>
      </c>
      <c r="U10" s="51">
        <v>0</v>
      </c>
      <c r="V10" s="51">
        <v>0</v>
      </c>
      <c r="W10" s="56">
        <f>IF((OR(S10="",S10="DNF",S10="DNC")),"",IF(S10="SDQ",W$44,(S10+(5*T10)+(U10*10)-(V10*5))))</f>
        <v>33.47</v>
      </c>
      <c r="X10" s="60">
        <v>34.58</v>
      </c>
      <c r="Y10" s="44">
        <v>0</v>
      </c>
      <c r="Z10" s="51">
        <v>0</v>
      </c>
      <c r="AA10" s="51">
        <v>0</v>
      </c>
      <c r="AB10" s="56">
        <f>IF((OR(X10="",X10="DNF",X10="DNC")),"",IF(X10="SDQ",AB$44,(X10+(5*Y10)+(Z10*10)-(AA10*5))))</f>
        <v>34.58</v>
      </c>
      <c r="AC10" s="60">
        <v>35.72</v>
      </c>
      <c r="AD10" s="44">
        <v>0</v>
      </c>
      <c r="AE10" s="51">
        <v>0</v>
      </c>
      <c r="AF10" s="51">
        <v>0</v>
      </c>
      <c r="AG10" s="56">
        <f>IF((OR(AC10="",AC10="DNF",AC10="DNC")),"",IF(AC10="SDQ",AG$44,(AC10+(5*AD10)+(AE10*10)-(AF10*5))))</f>
        <v>35.72</v>
      </c>
    </row>
    <row r="11" spans="1:33" s="9" customFormat="1" x14ac:dyDescent="0.15">
      <c r="A11" s="62">
        <v>7</v>
      </c>
      <c r="B11" s="82" t="s">
        <v>56</v>
      </c>
      <c r="C11" s="82" t="s">
        <v>53</v>
      </c>
      <c r="D11" s="44"/>
      <c r="E11" s="49">
        <f>RANK(H11,H$4:H$43,1)</f>
        <v>22</v>
      </c>
      <c r="F11" s="81">
        <f>IF(J11=0,1,0)+IF(O11=0,1,0)+IF(T11=0,1,0)+IF(Y11=0,1,0)+IF(AD11=0,1,0)</f>
        <v>5</v>
      </c>
      <c r="G11" s="50">
        <f>J11+O11+T11+Y11+AD11</f>
        <v>0</v>
      </c>
      <c r="H11" s="59">
        <f>M11+R11+W11+AB11+AG11</f>
        <v>297.67999999999995</v>
      </c>
      <c r="I11" s="60">
        <v>75.680000000000007</v>
      </c>
      <c r="J11" s="44">
        <v>0</v>
      </c>
      <c r="K11" s="51">
        <v>0</v>
      </c>
      <c r="L11" s="51">
        <v>0</v>
      </c>
      <c r="M11" s="56">
        <f>IF((OR(I11="",I11="DNF",I11="DNC")),"",IF(I11="SDQ",$M$44,(I11+(5*J11)+(K11*10)-(L11*5))))</f>
        <v>75.680000000000007</v>
      </c>
      <c r="N11" s="60">
        <v>41.54</v>
      </c>
      <c r="O11" s="44">
        <v>0</v>
      </c>
      <c r="P11" s="51">
        <v>0</v>
      </c>
      <c r="Q11" s="51">
        <v>0</v>
      </c>
      <c r="R11" s="56">
        <f>IF((OR(N11="",N11="DNF",N11="DNC")),"",IF(N11="SDQ",$R$44,(N11+(5*O11)+(P11*10)-(Q11*5))))</f>
        <v>41.54</v>
      </c>
      <c r="S11" s="60">
        <v>55.23</v>
      </c>
      <c r="T11" s="44">
        <v>0</v>
      </c>
      <c r="U11" s="51">
        <v>0</v>
      </c>
      <c r="V11" s="51">
        <v>0</v>
      </c>
      <c r="W11" s="56">
        <f>IF((OR(S11="",S11="DNF",S11="DNC")),"",IF(S11="SDQ",W$44,(S11+(5*T11)+(U11*10)-(V11*5))))</f>
        <v>55.23</v>
      </c>
      <c r="X11" s="60">
        <v>73.58</v>
      </c>
      <c r="Y11" s="44">
        <v>0</v>
      </c>
      <c r="Z11" s="51">
        <v>0</v>
      </c>
      <c r="AA11" s="51">
        <v>0</v>
      </c>
      <c r="AB11" s="56">
        <f>IF((OR(X11="",X11="DNF",X11="DNC")),"",IF(X11="SDQ",AB$44,(X11+(5*Y11)+(Z11*10)-(AA11*5))))</f>
        <v>73.58</v>
      </c>
      <c r="AC11" s="60">
        <v>51.65</v>
      </c>
      <c r="AD11" s="44">
        <v>0</v>
      </c>
      <c r="AE11" s="51">
        <v>0</v>
      </c>
      <c r="AF11" s="51">
        <v>0</v>
      </c>
      <c r="AG11" s="56">
        <f>IF((OR(AC11="",AC11="DNF",AC11="DNC")),"",IF(AC11="SDQ",AG$44,(AC11+(5*AD11)+(AE11*10)-(AF11*5))))</f>
        <v>51.65</v>
      </c>
    </row>
    <row r="12" spans="1:33" s="9" customFormat="1" x14ac:dyDescent="0.15">
      <c r="A12" s="62">
        <v>8</v>
      </c>
      <c r="B12" s="82" t="s">
        <v>47</v>
      </c>
      <c r="C12" s="82" t="s">
        <v>50</v>
      </c>
      <c r="D12" s="44"/>
      <c r="E12" s="49">
        <f>RANK(H12,H$4:H$43,1)</f>
        <v>28</v>
      </c>
      <c r="F12" s="81">
        <f>IF(J12=0,1,0)+IF(O12=0,1,0)+IF(T12=0,1,0)+IF(Y12=0,1,0)+IF(AD12=0,1,0)</f>
        <v>5</v>
      </c>
      <c r="G12" s="50">
        <f>J12+O12+T12+Y12+AD12</f>
        <v>0</v>
      </c>
      <c r="H12" s="59">
        <f>M12+R12+W12+AB12+AG12</f>
        <v>339.43999999999994</v>
      </c>
      <c r="I12" s="60">
        <v>80.22</v>
      </c>
      <c r="J12" s="44">
        <v>0</v>
      </c>
      <c r="K12" s="51">
        <v>0</v>
      </c>
      <c r="L12" s="51">
        <v>0</v>
      </c>
      <c r="M12" s="56">
        <f>IF((OR(I12="",I12="DNF",I12="DNC")),"",IF(I12="SDQ",$M$44,(I12+(5*J12)+(K12*10)-(L12*5))))</f>
        <v>80.22</v>
      </c>
      <c r="N12" s="60">
        <v>63.17</v>
      </c>
      <c r="O12" s="44">
        <v>0</v>
      </c>
      <c r="P12" s="51">
        <v>0</v>
      </c>
      <c r="Q12" s="51">
        <v>0</v>
      </c>
      <c r="R12" s="56">
        <f>IF((OR(N12="",N12="DNF",N12="DNC")),"",IF(N12="SDQ",$R$44,(N12+(5*O12)+(P12*10)-(Q12*5))))</f>
        <v>63.17</v>
      </c>
      <c r="S12" s="60">
        <v>61.81</v>
      </c>
      <c r="T12" s="44">
        <v>0</v>
      </c>
      <c r="U12" s="51">
        <v>0</v>
      </c>
      <c r="V12" s="51">
        <v>0</v>
      </c>
      <c r="W12" s="56">
        <f>IF((OR(S12="",S12="DNF",S12="DNC")),"",IF(S12="SDQ",W$44,(S12+(5*T12)+(U12*10)-(V12*5))))</f>
        <v>61.81</v>
      </c>
      <c r="X12" s="60">
        <v>67.099999999999994</v>
      </c>
      <c r="Y12" s="44">
        <v>0</v>
      </c>
      <c r="Z12" s="51">
        <v>0</v>
      </c>
      <c r="AA12" s="51">
        <v>0</v>
      </c>
      <c r="AB12" s="56">
        <f>IF((OR(X12="",X12="DNF",X12="DNC")),"",IF(X12="SDQ",AB$44,(X12+(5*Y12)+(Z12*10)-(AA12*5))))</f>
        <v>67.099999999999994</v>
      </c>
      <c r="AC12" s="60">
        <v>67.14</v>
      </c>
      <c r="AD12" s="44">
        <v>0</v>
      </c>
      <c r="AE12" s="51">
        <v>0</v>
      </c>
      <c r="AF12" s="51">
        <v>0</v>
      </c>
      <c r="AG12" s="56">
        <f>IF((OR(AC12="",AC12="DNF",AC12="DNC")),"",IF(AC12="SDQ",AG$44,(AC12+(5*AD12)+(AE12*10)-(AF12*5))))</f>
        <v>67.14</v>
      </c>
    </row>
    <row r="13" spans="1:33" s="9" customFormat="1" x14ac:dyDescent="0.15">
      <c r="A13" s="62">
        <v>9</v>
      </c>
      <c r="B13" s="48" t="s">
        <v>54</v>
      </c>
      <c r="C13" s="48" t="s">
        <v>53</v>
      </c>
      <c r="D13" s="44"/>
      <c r="E13" s="49">
        <f>RANK(H13,H$4:H$43,1)</f>
        <v>7</v>
      </c>
      <c r="F13" s="50">
        <f>IF(J13=0,1,0)+IF(O13=0,1,0)+IF(T13=0,1,0)+IF(Y13=0,1,0)+IF(AD13=0,1,0)</f>
        <v>4</v>
      </c>
      <c r="G13" s="50">
        <f>J13+O13+T13+Y13+AD13</f>
        <v>1</v>
      </c>
      <c r="H13" s="59">
        <f>M13+R13+W13+AB13+AG13</f>
        <v>174.76</v>
      </c>
      <c r="I13" s="60">
        <v>42.88</v>
      </c>
      <c r="J13" s="44">
        <v>0</v>
      </c>
      <c r="K13" s="51">
        <v>0</v>
      </c>
      <c r="L13" s="51">
        <v>0</v>
      </c>
      <c r="M13" s="56">
        <f>IF((OR(I13="",I13="DNF",I13="DNC")),"",IF(I13="SDQ",$M$44,(I13+(5*J13)+(K13*10)-(L13*5))))</f>
        <v>42.88</v>
      </c>
      <c r="N13" s="60">
        <v>27.68</v>
      </c>
      <c r="O13" s="44">
        <v>0</v>
      </c>
      <c r="P13" s="51">
        <v>0</v>
      </c>
      <c r="Q13" s="51">
        <v>0</v>
      </c>
      <c r="R13" s="56">
        <f>IF((OR(N13="",N13="DNF",N13="DNC")),"",IF(N13="SDQ",$R$44,(N13+(5*O13)+(P13*10)-(Q13*5))))</f>
        <v>27.68</v>
      </c>
      <c r="S13" s="60">
        <v>32.15</v>
      </c>
      <c r="T13" s="44">
        <v>0</v>
      </c>
      <c r="U13" s="51">
        <v>0</v>
      </c>
      <c r="V13" s="51">
        <v>0</v>
      </c>
      <c r="W13" s="56">
        <f>IF((OR(S13="",S13="DNF",S13="DNC")),"",IF(S13="SDQ",W$44,(S13+(5*T13)+(U13*10)-(V13*5))))</f>
        <v>32.15</v>
      </c>
      <c r="X13" s="60">
        <v>32.880000000000003</v>
      </c>
      <c r="Y13" s="44">
        <v>1</v>
      </c>
      <c r="Z13" s="51">
        <v>0</v>
      </c>
      <c r="AA13" s="51">
        <v>0</v>
      </c>
      <c r="AB13" s="56">
        <f>IF((OR(X13="",X13="DNF",X13="DNC")),"",IF(X13="SDQ",AB$44,(X13+(5*Y13)+(Z13*10)-(AA13*5))))</f>
        <v>37.880000000000003</v>
      </c>
      <c r="AC13" s="60">
        <v>34.17</v>
      </c>
      <c r="AD13" s="80">
        <v>0</v>
      </c>
      <c r="AE13" s="51">
        <v>0</v>
      </c>
      <c r="AF13" s="51">
        <v>0</v>
      </c>
      <c r="AG13" s="56">
        <f>IF((OR(AC13="",AC13="DNF",AC13="DNC")),"",IF(AC13="SDQ",AG$44,(AC13+(5*AD13)+(AE13*10)-(AF13*5))))</f>
        <v>34.17</v>
      </c>
    </row>
    <row r="14" spans="1:33" s="9" customFormat="1" x14ac:dyDescent="0.15">
      <c r="A14" s="62">
        <v>10</v>
      </c>
      <c r="B14" s="48" t="s">
        <v>66</v>
      </c>
      <c r="C14" s="48" t="s">
        <v>62</v>
      </c>
      <c r="D14" s="44"/>
      <c r="E14" s="49">
        <f>RANK(H14,H$4:H$43,1)</f>
        <v>14</v>
      </c>
      <c r="F14" s="50">
        <f>IF(J14=0,1,0)+IF(O14=0,1,0)+IF(T14=0,1,0)+IF(Y14=0,1,0)+IF(AD14=0,1,0)</f>
        <v>4</v>
      </c>
      <c r="G14" s="50">
        <f>J14+O14+T14+Y14+AD14</f>
        <v>1</v>
      </c>
      <c r="H14" s="59">
        <f>M14+R14+W14+AB14+AG14</f>
        <v>234.06999999999996</v>
      </c>
      <c r="I14" s="60">
        <v>57.83</v>
      </c>
      <c r="J14" s="44">
        <v>0</v>
      </c>
      <c r="K14" s="51">
        <v>0</v>
      </c>
      <c r="L14" s="51">
        <v>0</v>
      </c>
      <c r="M14" s="56">
        <f>IF((OR(I14="",I14="DNF",I14="DNC")),"",IF(I14="SDQ",$M$44,(I14+(5*J14)+(K14*10)-(L14*5))))</f>
        <v>57.83</v>
      </c>
      <c r="N14" s="60">
        <v>35.299999999999997</v>
      </c>
      <c r="O14" s="44">
        <v>0</v>
      </c>
      <c r="P14" s="51">
        <v>0</v>
      </c>
      <c r="Q14" s="51">
        <v>0</v>
      </c>
      <c r="R14" s="56">
        <f>IF((OR(N14="",N14="DNF",N14="DNC")),"",IF(N14="SDQ",$R$44,(N14+(5*O14)+(P14*10)-(Q14*5))))</f>
        <v>35.299999999999997</v>
      </c>
      <c r="S14" s="60">
        <v>44.39</v>
      </c>
      <c r="T14" s="44">
        <v>0</v>
      </c>
      <c r="U14" s="51">
        <v>0</v>
      </c>
      <c r="V14" s="51">
        <v>0</v>
      </c>
      <c r="W14" s="56">
        <f>IF((OR(S14="",S14="DNF",S14="DNC")),"",IF(S14="SDQ",W$44,(S14+(5*T14)+(U14*10)-(V14*5))))</f>
        <v>44.39</v>
      </c>
      <c r="X14" s="60">
        <v>42.58</v>
      </c>
      <c r="Y14" s="44">
        <v>1</v>
      </c>
      <c r="Z14" s="51">
        <v>0</v>
      </c>
      <c r="AA14" s="51">
        <v>0</v>
      </c>
      <c r="AB14" s="56">
        <f>IF((OR(X14="",X14="DNF",X14="DNC")),"",IF(X14="SDQ",AB$44,(X14+(5*Y14)+(Z14*10)-(AA14*5))))</f>
        <v>47.58</v>
      </c>
      <c r="AC14" s="60">
        <v>48.97</v>
      </c>
      <c r="AD14" s="44">
        <v>0</v>
      </c>
      <c r="AE14" s="51">
        <v>0</v>
      </c>
      <c r="AF14" s="51">
        <v>0</v>
      </c>
      <c r="AG14" s="56">
        <f>IF((OR(AC14="",AC14="DNF",AC14="DNC")),"",IF(AC14="SDQ",AG$44,(AC14+(5*AD14)+(AE14*10)-(AF14*5))))</f>
        <v>48.97</v>
      </c>
    </row>
    <row r="15" spans="1:33" s="9" customFormat="1" x14ac:dyDescent="0.15">
      <c r="A15" s="62">
        <v>11</v>
      </c>
      <c r="B15" s="48" t="s">
        <v>75</v>
      </c>
      <c r="C15" s="48" t="s">
        <v>82</v>
      </c>
      <c r="D15" s="44"/>
      <c r="E15" s="49">
        <f>RANK(H15,H$4:H$43,1)</f>
        <v>15</v>
      </c>
      <c r="F15" s="50">
        <f>IF(J15=0,1,0)+IF(O15=0,1,0)+IF(T15=0,1,0)+IF(Y15=0,1,0)+IF(AD15=0,1,0)</f>
        <v>4</v>
      </c>
      <c r="G15" s="50">
        <f>J15+O15+T15+Y15+AD15</f>
        <v>1</v>
      </c>
      <c r="H15" s="59">
        <f>M15+R15+W15+AB15+AG15</f>
        <v>241.02000000000004</v>
      </c>
      <c r="I15" s="60">
        <v>57.88</v>
      </c>
      <c r="J15" s="44">
        <v>0</v>
      </c>
      <c r="K15" s="51">
        <v>0</v>
      </c>
      <c r="L15" s="51">
        <v>0</v>
      </c>
      <c r="M15" s="56">
        <f>IF((OR(I15="",I15="DNF",I15="DNC")),"",IF(I15="SDQ",$M$44,(I15+(5*J15)+(K15*10)-(L15*5))))</f>
        <v>57.88</v>
      </c>
      <c r="N15" s="60">
        <v>35.68</v>
      </c>
      <c r="O15" s="44">
        <v>1</v>
      </c>
      <c r="P15" s="51">
        <v>0</v>
      </c>
      <c r="Q15" s="51">
        <v>0</v>
      </c>
      <c r="R15" s="56">
        <f>IF((OR(N15="",N15="DNF",N15="DNC")),"",IF(N15="SDQ",$R$44,(N15+(5*O15)+(P15*10)-(Q15*5))))</f>
        <v>40.68</v>
      </c>
      <c r="S15" s="60">
        <v>47.9</v>
      </c>
      <c r="T15" s="44">
        <v>0</v>
      </c>
      <c r="U15" s="51">
        <v>0</v>
      </c>
      <c r="V15" s="51">
        <v>0</v>
      </c>
      <c r="W15" s="56">
        <f>IF((OR(S15="",S15="DNF",S15="DNC")),"",IF(S15="SDQ",W$44,(S15+(5*T15)+(U15*10)-(V15*5))))</f>
        <v>47.9</v>
      </c>
      <c r="X15" s="60">
        <v>49.2</v>
      </c>
      <c r="Y15" s="44">
        <v>0</v>
      </c>
      <c r="Z15" s="51">
        <v>0</v>
      </c>
      <c r="AA15" s="51">
        <v>0</v>
      </c>
      <c r="AB15" s="56">
        <f>IF((OR(X15="",X15="DNF",X15="DNC")),"",IF(X15="SDQ",AB$44,(X15+(5*Y15)+(Z15*10)-(AA15*5))))</f>
        <v>49.2</v>
      </c>
      <c r="AC15" s="60">
        <v>45.36</v>
      </c>
      <c r="AD15" s="44">
        <v>0</v>
      </c>
      <c r="AE15" s="51">
        <v>0</v>
      </c>
      <c r="AF15" s="51">
        <v>0</v>
      </c>
      <c r="AG15" s="56">
        <f>IF((OR(AC15="",AC15="DNF",AC15="DNC")),"",IF(AC15="SDQ",AG$44,(AC15+(5*AD15)+(AE15*10)-(AF15*5))))</f>
        <v>45.36</v>
      </c>
    </row>
    <row r="16" spans="1:33" s="9" customFormat="1" x14ac:dyDescent="0.15">
      <c r="A16" s="62">
        <v>12</v>
      </c>
      <c r="B16" s="48" t="s">
        <v>61</v>
      </c>
      <c r="C16" s="48" t="s">
        <v>53</v>
      </c>
      <c r="D16" s="44"/>
      <c r="E16" s="49">
        <f>RANK(H16,H$4:H$43,1)</f>
        <v>16</v>
      </c>
      <c r="F16" s="50">
        <f>IF(J16=0,1,0)+IF(O16=0,1,0)+IF(T16=0,1,0)+IF(Y16=0,1,0)+IF(AD16=0,1,0)</f>
        <v>4</v>
      </c>
      <c r="G16" s="50">
        <f>J16+O16+T16+Y16+AD16</f>
        <v>1</v>
      </c>
      <c r="H16" s="59">
        <f>M16+R16+W16+AB16+AG16</f>
        <v>248.45000000000002</v>
      </c>
      <c r="I16" s="60">
        <v>55.26</v>
      </c>
      <c r="J16" s="44">
        <v>0</v>
      </c>
      <c r="K16" s="51">
        <v>0</v>
      </c>
      <c r="L16" s="51">
        <v>0</v>
      </c>
      <c r="M16" s="56">
        <f>IF((OR(I16="",I16="DNF",I16="DNC")),"",IF(I16="SDQ",$M$44,(I16+(5*J16)+(K16*10)-(L16*5))))</f>
        <v>55.26</v>
      </c>
      <c r="N16" s="60">
        <v>42.93</v>
      </c>
      <c r="O16" s="44">
        <v>1</v>
      </c>
      <c r="P16" s="51">
        <v>0</v>
      </c>
      <c r="Q16" s="51">
        <v>0</v>
      </c>
      <c r="R16" s="56">
        <f>IF((OR(N16="",N16="DNF",N16="DNC")),"",IF(N16="SDQ",$R$44,(N16+(5*O16)+(P16*10)-(Q16*5))))</f>
        <v>47.93</v>
      </c>
      <c r="S16" s="60">
        <v>48.42</v>
      </c>
      <c r="T16" s="44">
        <v>0</v>
      </c>
      <c r="U16" s="51">
        <v>0</v>
      </c>
      <c r="V16" s="51">
        <v>0</v>
      </c>
      <c r="W16" s="56">
        <f>IF((OR(S16="",S16="DNF",S16="DNC")),"",IF(S16="SDQ",W$44,(S16+(5*T16)+(U16*10)-(V16*5))))</f>
        <v>48.42</v>
      </c>
      <c r="X16" s="60">
        <v>43.12</v>
      </c>
      <c r="Y16" s="44">
        <v>0</v>
      </c>
      <c r="Z16" s="51">
        <v>0</v>
      </c>
      <c r="AA16" s="51">
        <v>0</v>
      </c>
      <c r="AB16" s="56">
        <f>IF((OR(X16="",X16="DNF",X16="DNC")),"",IF(X16="SDQ",AB$44,(X16+(5*Y16)+(Z16*10)-(AA16*5))))</f>
        <v>43.12</v>
      </c>
      <c r="AC16" s="60">
        <v>53.72</v>
      </c>
      <c r="AD16" s="44">
        <v>0</v>
      </c>
      <c r="AE16" s="51">
        <v>0</v>
      </c>
      <c r="AF16" s="51">
        <v>0</v>
      </c>
      <c r="AG16" s="56">
        <f>IF((OR(AC16="",AC16="DNF",AC16="DNC")),"",IF(AC16="SDQ",AG$44,(AC16+(5*AD16)+(AE16*10)-(AF16*5))))</f>
        <v>53.72</v>
      </c>
    </row>
    <row r="17" spans="1:33" s="9" customFormat="1" x14ac:dyDescent="0.15">
      <c r="A17" s="62">
        <v>13</v>
      </c>
      <c r="B17" s="48" t="s">
        <v>64</v>
      </c>
      <c r="C17" s="48" t="s">
        <v>41</v>
      </c>
      <c r="D17" s="44"/>
      <c r="E17" s="49">
        <f>RANK(H17,H$4:H$43,1)</f>
        <v>18</v>
      </c>
      <c r="F17" s="50">
        <f>IF(J17=0,1,0)+IF(O17=0,1,0)+IF(T17=0,1,0)+IF(Y17=0,1,0)+IF(AD17=0,1,0)</f>
        <v>4</v>
      </c>
      <c r="G17" s="50">
        <f>J17+O17+T17+Y17+AD17</f>
        <v>4</v>
      </c>
      <c r="H17" s="59">
        <f>M17+R17+W17+AB17+AG17</f>
        <v>254.44000000000003</v>
      </c>
      <c r="I17" s="60">
        <v>62.58</v>
      </c>
      <c r="J17" s="44">
        <v>4</v>
      </c>
      <c r="K17" s="51">
        <v>0</v>
      </c>
      <c r="L17" s="51">
        <v>0</v>
      </c>
      <c r="M17" s="56">
        <f>IF((OR(I17="",I17="DNF",I17="DNC")),"",IF(I17="SDQ",$M$44,(I17+(5*J17)+(K17*10)-(L17*5))))</f>
        <v>82.58</v>
      </c>
      <c r="N17" s="60">
        <v>35.450000000000003</v>
      </c>
      <c r="O17" s="44">
        <v>0</v>
      </c>
      <c r="P17" s="51">
        <v>0</v>
      </c>
      <c r="Q17" s="51">
        <v>0</v>
      </c>
      <c r="R17" s="56">
        <f>IF((OR(N17="",N17="DNF",N17="DNC")),"",IF(N17="SDQ",$R$44,(N17+(5*O17)+(P17*10)-(Q17*5))))</f>
        <v>35.450000000000003</v>
      </c>
      <c r="S17" s="60">
        <v>43.2</v>
      </c>
      <c r="T17" s="44">
        <v>0</v>
      </c>
      <c r="U17" s="51">
        <v>0</v>
      </c>
      <c r="V17" s="51">
        <v>0</v>
      </c>
      <c r="W17" s="56">
        <f>IF((OR(S17="",S17="DNF",S17="DNC")),"",IF(S17="SDQ",W$44,(S17+(5*T17)+(U17*10)-(V17*5))))</f>
        <v>43.2</v>
      </c>
      <c r="X17" s="60">
        <v>47.53</v>
      </c>
      <c r="Y17" s="80">
        <v>0</v>
      </c>
      <c r="Z17" s="51">
        <v>0</v>
      </c>
      <c r="AA17" s="51">
        <v>0</v>
      </c>
      <c r="AB17" s="56">
        <f>IF((OR(X17="",X17="DNF",X17="DNC")),"",IF(X17="SDQ",AB$44,(X17+(5*Y17)+(Z17*10)-(AA17*5))))</f>
        <v>47.53</v>
      </c>
      <c r="AC17" s="60">
        <v>45.68</v>
      </c>
      <c r="AD17" s="44">
        <v>0</v>
      </c>
      <c r="AE17" s="51">
        <v>0</v>
      </c>
      <c r="AF17" s="51">
        <v>0</v>
      </c>
      <c r="AG17" s="56">
        <f>IF((OR(AC17="",AC17="DNF",AC17="DNC")),"",IF(AC17="SDQ",AG$44,(AC17+(5*AD17)+(AE17*10)-(AF17*5))))</f>
        <v>45.68</v>
      </c>
    </row>
    <row r="18" spans="1:33" s="9" customFormat="1" x14ac:dyDescent="0.15">
      <c r="A18" s="62">
        <v>14</v>
      </c>
      <c r="B18" s="48" t="s">
        <v>48</v>
      </c>
      <c r="C18" s="48" t="s">
        <v>53</v>
      </c>
      <c r="D18" s="44"/>
      <c r="E18" s="49">
        <f>RANK(H18,H$4:H$43,1)</f>
        <v>19</v>
      </c>
      <c r="F18" s="50">
        <f>IF(J18=0,1,0)+IF(O18=0,1,0)+IF(T18=0,1,0)+IF(Y18=0,1,0)+IF(AD18=0,1,0)</f>
        <v>4</v>
      </c>
      <c r="G18" s="50">
        <f>J18+O18+T18+Y18+AD18</f>
        <v>2</v>
      </c>
      <c r="H18" s="59">
        <f>M18+R18+W18+AB18+AG18</f>
        <v>255.93</v>
      </c>
      <c r="I18" s="60">
        <v>86.44</v>
      </c>
      <c r="J18" s="44">
        <v>2</v>
      </c>
      <c r="K18" s="51">
        <v>0</v>
      </c>
      <c r="L18" s="51">
        <v>0</v>
      </c>
      <c r="M18" s="56">
        <f>IF((OR(I18="",I18="DNF",I18="DNC")),"",IF(I18="SDQ",$M$44,(I18+(5*J18)+(K18*10)-(L18*5))))</f>
        <v>96.44</v>
      </c>
      <c r="N18" s="60">
        <v>46.81</v>
      </c>
      <c r="O18" s="80">
        <v>0</v>
      </c>
      <c r="P18" s="51">
        <v>1</v>
      </c>
      <c r="Q18" s="51">
        <v>0</v>
      </c>
      <c r="R18" s="56">
        <f>IF((OR(N18="",N18="DNF",N18="DNC")),"",IF(N18="SDQ",$R$44,(N18+(5*O18)+(P18*10)-(Q18*5))))</f>
        <v>56.81</v>
      </c>
      <c r="S18" s="60">
        <v>34.47</v>
      </c>
      <c r="T18" s="44">
        <v>0</v>
      </c>
      <c r="U18" s="51">
        <v>0</v>
      </c>
      <c r="V18" s="51">
        <v>0</v>
      </c>
      <c r="W18" s="56">
        <f>IF((OR(S18="",S18="DNF",S18="DNC")),"",IF(S18="SDQ",W$44,(S18+(5*T18)+(U18*10)-(V18*5))))</f>
        <v>34.47</v>
      </c>
      <c r="X18" s="60">
        <v>34.22</v>
      </c>
      <c r="Y18" s="44">
        <v>0</v>
      </c>
      <c r="Z18" s="51">
        <v>0</v>
      </c>
      <c r="AA18" s="51">
        <v>0</v>
      </c>
      <c r="AB18" s="56">
        <f>IF((OR(X18="",X18="DNF",X18="DNC")),"",IF(X18="SDQ",AB$44,(X18+(5*Y18)+(Z18*10)-(AA18*5))))</f>
        <v>34.22</v>
      </c>
      <c r="AC18" s="60">
        <v>33.99</v>
      </c>
      <c r="AD18" s="44">
        <v>0</v>
      </c>
      <c r="AE18" s="51">
        <v>0</v>
      </c>
      <c r="AF18" s="51">
        <v>0</v>
      </c>
      <c r="AG18" s="56">
        <f>IF((OR(AC18="",AC18="DNF",AC18="DNC")),"",IF(AC18="SDQ",AG$44,(AC18+(5*AD18)+(AE18*10)-(AF18*5))))</f>
        <v>33.99</v>
      </c>
    </row>
    <row r="19" spans="1:33" s="9" customFormat="1" x14ac:dyDescent="0.15">
      <c r="A19" s="62">
        <v>15</v>
      </c>
      <c r="B19" s="48" t="s">
        <v>37</v>
      </c>
      <c r="C19" s="48" t="s">
        <v>40</v>
      </c>
      <c r="D19" s="44"/>
      <c r="E19" s="49">
        <f>RANK(H19,H$4:H$43,1)</f>
        <v>23</v>
      </c>
      <c r="F19" s="50">
        <f>IF(J19=0,1,0)+IF(O19=0,1,0)+IF(T19=0,1,0)+IF(Y19=0,1,0)+IF(AD19=0,1,0)</f>
        <v>4</v>
      </c>
      <c r="G19" s="50">
        <f>J19+O19+T19+Y19+AD19</f>
        <v>1</v>
      </c>
      <c r="H19" s="59">
        <f>M19+R19+W19+AB19+AG19</f>
        <v>303.26000000000005</v>
      </c>
      <c r="I19" s="60">
        <v>74.69</v>
      </c>
      <c r="J19" s="80">
        <v>0</v>
      </c>
      <c r="K19" s="51">
        <v>0</v>
      </c>
      <c r="L19" s="51">
        <v>0</v>
      </c>
      <c r="M19" s="56">
        <f>IF((OR(I19="",I19="DNF",I19="DNC")),"",IF(I19="SDQ",$M$44,(I19+(5*J19)+(K19*10)-(L19*5))))</f>
        <v>74.69</v>
      </c>
      <c r="N19" s="60">
        <v>50.99</v>
      </c>
      <c r="O19" s="44">
        <v>0</v>
      </c>
      <c r="P19" s="51">
        <v>0</v>
      </c>
      <c r="Q19" s="51">
        <v>0</v>
      </c>
      <c r="R19" s="56">
        <f>IF((OR(N19="",N19="DNF",N19="DNC")),"",IF(N19="SDQ",$R$44,(N19+(5*O19)+(P19*10)-(Q19*5))))</f>
        <v>50.99</v>
      </c>
      <c r="S19" s="60">
        <v>54.05</v>
      </c>
      <c r="T19" s="44">
        <v>0</v>
      </c>
      <c r="U19" s="51">
        <v>0</v>
      </c>
      <c r="V19" s="51">
        <v>0</v>
      </c>
      <c r="W19" s="56">
        <f>IF((OR(S19="",S19="DNF",S19="DNC")),"",IF(S19="SDQ",W$44,(S19+(5*T19)+(U19*10)-(V19*5))))</f>
        <v>54.05</v>
      </c>
      <c r="X19" s="60">
        <v>59.02</v>
      </c>
      <c r="Y19" s="44">
        <v>1</v>
      </c>
      <c r="Z19" s="51">
        <v>0</v>
      </c>
      <c r="AA19" s="51">
        <v>0</v>
      </c>
      <c r="AB19" s="56">
        <f>IF((OR(X19="",X19="DNF",X19="DNC")),"",IF(X19="SDQ",AB$44,(X19+(5*Y19)+(Z19*10)-(AA19*5))))</f>
        <v>64.02000000000001</v>
      </c>
      <c r="AC19" s="60">
        <v>59.51</v>
      </c>
      <c r="AD19" s="44">
        <v>0</v>
      </c>
      <c r="AE19" s="51">
        <v>0</v>
      </c>
      <c r="AF19" s="51">
        <v>0</v>
      </c>
      <c r="AG19" s="56">
        <f>IF((OR(AC19="",AC19="DNF",AC19="DNC")),"",IF(AC19="SDQ",AG$44,(AC19+(5*AD19)+(AE19*10)-(AF19*5))))</f>
        <v>59.51</v>
      </c>
    </row>
    <row r="20" spans="1:33" s="9" customFormat="1" x14ac:dyDescent="0.15">
      <c r="A20" s="62">
        <v>16</v>
      </c>
      <c r="B20" s="48" t="s">
        <v>57</v>
      </c>
      <c r="C20" s="48" t="s">
        <v>38</v>
      </c>
      <c r="D20" s="44"/>
      <c r="E20" s="49">
        <f>RANK(H20,H$4:H$43,1)</f>
        <v>26</v>
      </c>
      <c r="F20" s="50">
        <f>IF(J20=0,1,0)+IF(O20=0,1,0)+IF(T20=0,1,0)+IF(Y20=0,1,0)+IF(AD20=0,1,0)</f>
        <v>4</v>
      </c>
      <c r="G20" s="50">
        <f>J20+O20+T20+Y20+AD20</f>
        <v>2</v>
      </c>
      <c r="H20" s="59">
        <f>M20+R20+W20+AB20+AG20</f>
        <v>314.93999999999994</v>
      </c>
      <c r="I20" s="60">
        <v>56.8</v>
      </c>
      <c r="J20" s="44">
        <v>0</v>
      </c>
      <c r="K20" s="51">
        <v>0</v>
      </c>
      <c r="L20" s="51">
        <v>0</v>
      </c>
      <c r="M20" s="56">
        <f>IF((OR(I20="",I20="DNF",I20="DNC")),"",IF(I20="SDQ",$M$44,(I20+(5*J20)+(K20*10)-(L20*5))))</f>
        <v>56.8</v>
      </c>
      <c r="N20" s="60">
        <v>96.15</v>
      </c>
      <c r="O20" s="44">
        <v>0</v>
      </c>
      <c r="P20" s="51">
        <v>0</v>
      </c>
      <c r="Q20" s="51">
        <v>0</v>
      </c>
      <c r="R20" s="56">
        <f>IF((OR(N20="",N20="DNF",N20="DNC")),"",IF(N20="SDQ",$R$44,(N20+(5*O20)+(P20*10)-(Q20*5))))</f>
        <v>96.15</v>
      </c>
      <c r="S20" s="60">
        <v>55.76</v>
      </c>
      <c r="T20" s="44">
        <v>2</v>
      </c>
      <c r="U20" s="51">
        <v>0</v>
      </c>
      <c r="V20" s="51">
        <v>0</v>
      </c>
      <c r="W20" s="56">
        <f>IF((OR(S20="",S20="DNF",S20="DNC")),"",IF(S20="SDQ",W$44,(S20+(5*T20)+(U20*10)-(V20*5))))</f>
        <v>65.759999999999991</v>
      </c>
      <c r="X20" s="60">
        <v>50.22</v>
      </c>
      <c r="Y20" s="44">
        <v>0</v>
      </c>
      <c r="Z20" s="51">
        <v>0</v>
      </c>
      <c r="AA20" s="51">
        <v>0</v>
      </c>
      <c r="AB20" s="56">
        <f>IF((OR(X20="",X20="DNF",X20="DNC")),"",IF(X20="SDQ",AB$44,(X20+(5*Y20)+(Z20*10)-(AA20*5))))</f>
        <v>50.22</v>
      </c>
      <c r="AC20" s="60">
        <v>46.01</v>
      </c>
      <c r="AD20" s="44">
        <v>0</v>
      </c>
      <c r="AE20" s="51">
        <v>0</v>
      </c>
      <c r="AF20" s="51">
        <v>0</v>
      </c>
      <c r="AG20" s="56">
        <f>IF((OR(AC20="",AC20="DNF",AC20="DNC")),"",IF(AC20="SDQ",AG$44,(AC20+(5*AD20)+(AE20*10)-(AF20*5))))</f>
        <v>46.01</v>
      </c>
    </row>
    <row r="21" spans="1:33" s="9" customFormat="1" x14ac:dyDescent="0.15">
      <c r="A21" s="62">
        <v>17</v>
      </c>
      <c r="B21" s="48" t="s">
        <v>76</v>
      </c>
      <c r="C21" s="48" t="s">
        <v>83</v>
      </c>
      <c r="D21" s="45"/>
      <c r="E21" s="49">
        <f>RANK(H21,H$4:H$43,1)</f>
        <v>5</v>
      </c>
      <c r="F21" s="50">
        <f>IF(J21=0,1,0)+IF(O21=0,1,0)+IF(T21=0,1,0)+IF(Y21=0,1,0)+IF(AD21=0,1,0)</f>
        <v>3</v>
      </c>
      <c r="G21" s="50">
        <f>J21+O21+T21+Y21+AD21</f>
        <v>3</v>
      </c>
      <c r="H21" s="59">
        <f>M21+R21+W21+AB21+AG21</f>
        <v>165.66</v>
      </c>
      <c r="I21" s="60">
        <v>35.54</v>
      </c>
      <c r="J21" s="44">
        <v>0</v>
      </c>
      <c r="K21" s="51">
        <v>0</v>
      </c>
      <c r="L21" s="51">
        <v>0</v>
      </c>
      <c r="M21" s="56">
        <f>IF((OR(I21="",I21="DNF",I21="DNC")),"",IF(I21="SDQ",$M$44,(I21+(5*J21)+(K21*10)-(L21*5))))</f>
        <v>35.54</v>
      </c>
      <c r="N21" s="60">
        <v>24.41</v>
      </c>
      <c r="O21" s="44">
        <v>1</v>
      </c>
      <c r="P21" s="51">
        <v>0</v>
      </c>
      <c r="Q21" s="51">
        <v>0</v>
      </c>
      <c r="R21" s="56">
        <f>IF((OR(N21="",N21="DNF",N21="DNC")),"",IF(N21="SDQ",$R$44,(N21+(5*O21)+(P21*10)-(Q21*5))))</f>
        <v>29.41</v>
      </c>
      <c r="S21" s="60">
        <v>27.46</v>
      </c>
      <c r="T21" s="44">
        <v>2</v>
      </c>
      <c r="U21" s="51">
        <v>0</v>
      </c>
      <c r="V21" s="51">
        <v>0</v>
      </c>
      <c r="W21" s="56">
        <f>IF((OR(S21="",S21="DNF",S21="DNC")),"",IF(S21="SDQ",W$44,(S21+(5*T21)+(U21*10)-(V21*5))))</f>
        <v>37.46</v>
      </c>
      <c r="X21" s="60">
        <v>33.9</v>
      </c>
      <c r="Y21" s="80">
        <v>0</v>
      </c>
      <c r="Z21" s="51">
        <v>0</v>
      </c>
      <c r="AA21" s="51">
        <v>0</v>
      </c>
      <c r="AB21" s="56">
        <f>IF((OR(X21="",X21="DNF",X21="DNC")),"",IF(X21="SDQ",AB$44,(X21+(5*Y21)+(Z21*10)-(AA21*5))))</f>
        <v>33.9</v>
      </c>
      <c r="AC21" s="60">
        <v>29.35</v>
      </c>
      <c r="AD21" s="44">
        <v>0</v>
      </c>
      <c r="AE21" s="51">
        <v>0</v>
      </c>
      <c r="AF21" s="51">
        <v>0</v>
      </c>
      <c r="AG21" s="56">
        <f>IF((OR(AC21="",AC21="DNF",AC21="DNC")),"",IF(AC21="SDQ",AG$44,(AC21+(5*AD21)+(AE21*10)-(AF21*5))))</f>
        <v>29.35</v>
      </c>
    </row>
    <row r="22" spans="1:33" s="9" customFormat="1" x14ac:dyDescent="0.15">
      <c r="A22" s="62">
        <v>18</v>
      </c>
      <c r="B22" s="48" t="s">
        <v>59</v>
      </c>
      <c r="C22" s="48" t="s">
        <v>53</v>
      </c>
      <c r="D22" s="44"/>
      <c r="E22" s="49">
        <f>RANK(H22,H$4:H$43,1)</f>
        <v>8</v>
      </c>
      <c r="F22" s="50">
        <f>IF(J22=0,1,0)+IF(O22=0,1,0)+IF(T22=0,1,0)+IF(Y22=0,1,0)+IF(AD22=0,1,0)</f>
        <v>3</v>
      </c>
      <c r="G22" s="50">
        <f>J22+O22+T22+Y22+AD22</f>
        <v>2</v>
      </c>
      <c r="H22" s="59">
        <f>M22+R22+W22+AB22+AG22</f>
        <v>176.93</v>
      </c>
      <c r="I22" s="60">
        <v>44.49</v>
      </c>
      <c r="J22" s="44">
        <v>0</v>
      </c>
      <c r="K22" s="51">
        <v>0</v>
      </c>
      <c r="L22" s="51">
        <v>0</v>
      </c>
      <c r="M22" s="56">
        <f>IF((OR(I22="",I22="DNF",I22="DNC")),"",IF(I22="SDQ",$M$44,(I22+(5*J22)+(K22*10)-(L22*5))))</f>
        <v>44.49</v>
      </c>
      <c r="N22" s="60">
        <v>27.8</v>
      </c>
      <c r="O22" s="44">
        <v>0</v>
      </c>
      <c r="P22" s="51">
        <v>0</v>
      </c>
      <c r="Q22" s="51">
        <v>0</v>
      </c>
      <c r="R22" s="56">
        <f>IF((OR(N22="",N22="DNF",N22="DNC")),"",IF(N22="SDQ",$R$44,(N22+(5*O22)+(P22*10)-(Q22*5))))</f>
        <v>27.8</v>
      </c>
      <c r="S22" s="60">
        <v>29.34</v>
      </c>
      <c r="T22" s="44">
        <v>1</v>
      </c>
      <c r="U22" s="51">
        <v>0</v>
      </c>
      <c r="V22" s="51">
        <v>0</v>
      </c>
      <c r="W22" s="56">
        <f>IF((OR(S22="",S22="DNF",S22="DNC")),"",IF(S22="SDQ",W$44,(S22+(5*T22)+(U22*10)-(V22*5))))</f>
        <v>34.340000000000003</v>
      </c>
      <c r="X22" s="60">
        <v>34</v>
      </c>
      <c r="Y22" s="44">
        <v>1</v>
      </c>
      <c r="Z22" s="51">
        <v>0</v>
      </c>
      <c r="AA22" s="51">
        <v>0</v>
      </c>
      <c r="AB22" s="56">
        <f>IF((OR(X22="",X22="DNF",X22="DNC")),"",IF(X22="SDQ",AB$44,(X22+(5*Y22)+(Z22*10)-(AA22*5))))</f>
        <v>39</v>
      </c>
      <c r="AC22" s="60">
        <v>31.3</v>
      </c>
      <c r="AD22" s="44">
        <v>0</v>
      </c>
      <c r="AE22" s="51">
        <v>0</v>
      </c>
      <c r="AF22" s="51">
        <v>0</v>
      </c>
      <c r="AG22" s="56">
        <f>IF((OR(AC22="",AC22="DNF",AC22="DNC")),"",IF(AC22="SDQ",AG$44,(AC22+(5*AD22)+(AE22*10)-(AF22*5))))</f>
        <v>31.3</v>
      </c>
    </row>
    <row r="23" spans="1:33" s="9" customFormat="1" x14ac:dyDescent="0.15">
      <c r="A23" s="62">
        <v>19</v>
      </c>
      <c r="B23" s="48" t="s">
        <v>60</v>
      </c>
      <c r="C23" s="48" t="s">
        <v>53</v>
      </c>
      <c r="D23" s="44"/>
      <c r="E23" s="49">
        <f>RANK(H23,H$4:H$43,1)</f>
        <v>13</v>
      </c>
      <c r="F23" s="50">
        <f>IF(J23=0,1,0)+IF(O23=0,1,0)+IF(T23=0,1,0)+IF(Y23=0,1,0)+IF(AD23=0,1,0)</f>
        <v>3</v>
      </c>
      <c r="G23" s="50">
        <f>J23+O23+T23+Y23+AD23</f>
        <v>2</v>
      </c>
      <c r="H23" s="59">
        <f>M23+R23+W23+AB23+AG23</f>
        <v>219.17000000000002</v>
      </c>
      <c r="I23" s="60">
        <v>47.5</v>
      </c>
      <c r="J23" s="44">
        <v>0</v>
      </c>
      <c r="K23" s="51">
        <v>0</v>
      </c>
      <c r="L23" s="51">
        <v>0</v>
      </c>
      <c r="M23" s="56">
        <f>IF((OR(I23="",I23="DNF",I23="DNC")),"",IF(I23="SDQ",$M$44,(I23+(5*J23)+(K23*10)-(L23*5))))</f>
        <v>47.5</v>
      </c>
      <c r="N23" s="60">
        <v>34.32</v>
      </c>
      <c r="O23" s="44">
        <v>0</v>
      </c>
      <c r="P23" s="51">
        <v>0</v>
      </c>
      <c r="Q23" s="51">
        <v>0</v>
      </c>
      <c r="R23" s="56">
        <f>IF((OR(N23="",N23="DNF",N23="DNC")),"",IF(N23="SDQ",$R$44,(N23+(5*O23)+(P23*10)-(Q23*5))))</f>
        <v>34.32</v>
      </c>
      <c r="S23" s="60">
        <v>41.29</v>
      </c>
      <c r="T23" s="44">
        <v>1</v>
      </c>
      <c r="U23" s="51">
        <v>0</v>
      </c>
      <c r="V23" s="51">
        <v>0</v>
      </c>
      <c r="W23" s="56">
        <f>IF((OR(S23="",S23="DNF",S23="DNC")),"",IF(S23="SDQ",W$44,(S23+(5*T23)+(U23*10)-(V23*5))))</f>
        <v>46.29</v>
      </c>
      <c r="X23" s="60">
        <v>37.64</v>
      </c>
      <c r="Y23" s="44">
        <v>1</v>
      </c>
      <c r="Z23" s="51">
        <v>0</v>
      </c>
      <c r="AA23" s="51">
        <v>0</v>
      </c>
      <c r="AB23" s="56">
        <f>IF((OR(X23="",X23="DNF",X23="DNC")),"",IF(X23="SDQ",AB$44,(X23+(5*Y23)+(Z23*10)-(AA23*5))))</f>
        <v>42.64</v>
      </c>
      <c r="AC23" s="60">
        <v>38.42</v>
      </c>
      <c r="AD23" s="44">
        <v>0</v>
      </c>
      <c r="AE23" s="51">
        <v>1</v>
      </c>
      <c r="AF23" s="51">
        <v>0</v>
      </c>
      <c r="AG23" s="56">
        <f>IF((OR(AC23="",AC23="DNF",AC23="DNC")),"",IF(AC23="SDQ",AG$44,(AC23+(5*AD23)+(AE23*10)-(AF23*5))))</f>
        <v>48.42</v>
      </c>
    </row>
    <row r="24" spans="1:33" s="9" customFormat="1" x14ac:dyDescent="0.15">
      <c r="A24" s="62">
        <v>20</v>
      </c>
      <c r="B24" s="48" t="s">
        <v>85</v>
      </c>
      <c r="C24" s="48" t="s">
        <v>89</v>
      </c>
      <c r="D24" s="44"/>
      <c r="E24" s="49">
        <f>RANK(H24,H$4:H$43,1)</f>
        <v>20</v>
      </c>
      <c r="F24" s="50">
        <f>IF(J24=0,1,0)+IF(O24=0,1,0)+IF(T24=0,1,0)+IF(Y24=0,1,0)+IF(AD24=0,1,0)</f>
        <v>3</v>
      </c>
      <c r="G24" s="50">
        <f>J24+O24+T24+Y24+AD24</f>
        <v>3</v>
      </c>
      <c r="H24" s="59">
        <f>M24+R24+W24+AB24+AG24</f>
        <v>279.06</v>
      </c>
      <c r="I24" s="60">
        <v>58</v>
      </c>
      <c r="J24" s="44">
        <v>0</v>
      </c>
      <c r="K24" s="51">
        <v>0</v>
      </c>
      <c r="L24" s="51">
        <v>0</v>
      </c>
      <c r="M24" s="56">
        <f>IF((OR(I24="",I24="DNF",I24="DNC")),"",IF(I24="SDQ",$M$44,(I24+(5*J24)+(K24*10)-(L24*5))))</f>
        <v>58</v>
      </c>
      <c r="N24" s="60">
        <v>43.11</v>
      </c>
      <c r="O24" s="44">
        <v>1</v>
      </c>
      <c r="P24" s="51">
        <v>0</v>
      </c>
      <c r="Q24" s="51">
        <v>0</v>
      </c>
      <c r="R24" s="56">
        <f>IF((OR(N24="",N24="DNF",N24="DNC")),"",IF(N24="SDQ",$R$44,(N24+(5*O24)+(P24*10)-(Q24*5))))</f>
        <v>48.11</v>
      </c>
      <c r="S24" s="60">
        <v>46.17</v>
      </c>
      <c r="T24" s="44">
        <v>0</v>
      </c>
      <c r="U24" s="51">
        <v>0</v>
      </c>
      <c r="V24" s="51">
        <v>0</v>
      </c>
      <c r="W24" s="56">
        <f>IF((OR(S24="",S24="DNF",S24="DNC")),"",IF(S24="SDQ",W$44,(S24+(5*T24)+(U24*10)-(V24*5))))</f>
        <v>46.17</v>
      </c>
      <c r="X24" s="60">
        <v>54.54</v>
      </c>
      <c r="Y24" s="44">
        <v>0</v>
      </c>
      <c r="Z24" s="51">
        <v>0</v>
      </c>
      <c r="AA24" s="51">
        <v>0</v>
      </c>
      <c r="AB24" s="56">
        <f>IF((OR(X24="",X24="DNF",X24="DNC")),"",IF(X24="SDQ",AB$44,(X24+(5*Y24)+(Z24*10)-(AA24*5))))</f>
        <v>54.54</v>
      </c>
      <c r="AC24" s="60">
        <v>62.24</v>
      </c>
      <c r="AD24" s="44">
        <v>2</v>
      </c>
      <c r="AE24" s="51">
        <v>0</v>
      </c>
      <c r="AF24" s="51">
        <v>0</v>
      </c>
      <c r="AG24" s="56">
        <f>IF((OR(AC24="",AC24="DNF",AC24="DNC")),"",IF(AC24="SDQ",AG$44,(AC24+(5*AD24)+(AE24*10)-(AF24*5))))</f>
        <v>72.240000000000009</v>
      </c>
    </row>
    <row r="25" spans="1:33" s="9" customFormat="1" x14ac:dyDescent="0.15">
      <c r="A25" s="62">
        <v>21</v>
      </c>
      <c r="B25" s="48" t="s">
        <v>73</v>
      </c>
      <c r="C25" s="48" t="s">
        <v>81</v>
      </c>
      <c r="D25" s="44"/>
      <c r="E25" s="49">
        <f>RANK(H25,H$4:H$43,1)</f>
        <v>25</v>
      </c>
      <c r="F25" s="50">
        <f>IF(J25=0,1,0)+IF(O25=0,1,0)+IF(T25=0,1,0)+IF(Y25=0,1,0)+IF(AD25=0,1,0)</f>
        <v>3</v>
      </c>
      <c r="G25" s="50">
        <f>J25+O25+T25+Y25+AD25</f>
        <v>5</v>
      </c>
      <c r="H25" s="59">
        <f>M25+R25+W25+AB25+AG25</f>
        <v>307.33000000000004</v>
      </c>
      <c r="I25" s="60">
        <v>62.76</v>
      </c>
      <c r="J25" s="44">
        <v>0</v>
      </c>
      <c r="K25" s="51">
        <v>0</v>
      </c>
      <c r="L25" s="51">
        <v>0</v>
      </c>
      <c r="M25" s="56">
        <f>IF((OR(I25="",I25="DNF",I25="DNC")),"",IF(I25="SDQ",$M$44,(I25+(5*J25)+(K25*10)-(L25*5))))</f>
        <v>62.76</v>
      </c>
      <c r="N25" s="60">
        <v>55.55</v>
      </c>
      <c r="O25" s="44">
        <v>3</v>
      </c>
      <c r="P25" s="51">
        <v>0</v>
      </c>
      <c r="Q25" s="51">
        <v>0</v>
      </c>
      <c r="R25" s="56">
        <f>IF((OR(N25="",N25="DNF",N25="DNC")),"",IF(N25="SDQ",$R$44,(N25+(5*O25)+(P25*10)-(Q25*5))))</f>
        <v>70.55</v>
      </c>
      <c r="S25" s="60">
        <v>51.47</v>
      </c>
      <c r="T25" s="44">
        <v>0</v>
      </c>
      <c r="U25" s="51">
        <v>0</v>
      </c>
      <c r="V25" s="51">
        <v>0</v>
      </c>
      <c r="W25" s="56">
        <f>IF((OR(S25="",S25="DNF",S25="DNC")),"",IF(S25="SDQ",W$44,(S25+(5*T25)+(U25*10)-(V25*5))))</f>
        <v>51.47</v>
      </c>
      <c r="X25" s="60">
        <v>62.52</v>
      </c>
      <c r="Y25" s="44">
        <v>2</v>
      </c>
      <c r="Z25" s="51">
        <v>0</v>
      </c>
      <c r="AA25" s="51">
        <v>0</v>
      </c>
      <c r="AB25" s="56">
        <f>IF((OR(X25="",X25="DNF",X25="DNC")),"",IF(X25="SDQ",AB$44,(X25+(5*Y25)+(Z25*10)-(AA25*5))))</f>
        <v>72.52000000000001</v>
      </c>
      <c r="AC25" s="60">
        <v>50.03</v>
      </c>
      <c r="AD25" s="44">
        <v>0</v>
      </c>
      <c r="AE25" s="51">
        <v>0</v>
      </c>
      <c r="AF25" s="51">
        <v>0</v>
      </c>
      <c r="AG25" s="56">
        <f>IF((OR(AC25="",AC25="DNF",AC25="DNC")),"",IF(AC25="SDQ",AG$44,(AC25+(5*AD25)+(AE25*10)-(AF25*5))))</f>
        <v>50.03</v>
      </c>
    </row>
    <row r="26" spans="1:33" s="9" customFormat="1" x14ac:dyDescent="0.15">
      <c r="A26" s="62">
        <v>22</v>
      </c>
      <c r="B26" s="48" t="s">
        <v>44</v>
      </c>
      <c r="C26" s="48" t="s">
        <v>51</v>
      </c>
      <c r="D26" s="44"/>
      <c r="E26" s="49">
        <f>RANK(H26,H$4:H$43,1)</f>
        <v>27</v>
      </c>
      <c r="F26" s="50">
        <f>IF(J26=0,1,0)+IF(O26=0,1,0)+IF(T26=0,1,0)+IF(Y26=0,1,0)+IF(AD26=0,1,0)</f>
        <v>3</v>
      </c>
      <c r="G26" s="50">
        <f>J26+O26+T26+Y26+AD26</f>
        <v>2</v>
      </c>
      <c r="H26" s="59">
        <f>M26+R26+W26+AB26+AG26</f>
        <v>325.05</v>
      </c>
      <c r="I26" s="60">
        <v>78.13</v>
      </c>
      <c r="J26" s="80">
        <v>0</v>
      </c>
      <c r="K26" s="51">
        <v>0</v>
      </c>
      <c r="L26" s="51">
        <v>0</v>
      </c>
      <c r="M26" s="56">
        <f>IF((OR(I26="",I26="DNF",I26="DNC")),"",IF(I26="SDQ",$M$44,(I26+(5*J26)+(K26*10)-(L26*5))))</f>
        <v>78.13</v>
      </c>
      <c r="N26" s="60">
        <v>52.23</v>
      </c>
      <c r="O26" s="44">
        <v>0</v>
      </c>
      <c r="P26" s="51">
        <v>0</v>
      </c>
      <c r="Q26" s="51">
        <v>0</v>
      </c>
      <c r="R26" s="56">
        <f>IF((OR(N26="",N26="DNF",N26="DNC")),"",IF(N26="SDQ",$R$44,(N26+(5*O26)+(P26*10)-(Q26*5))))</f>
        <v>52.23</v>
      </c>
      <c r="S26" s="60">
        <v>51.48</v>
      </c>
      <c r="T26" s="44">
        <v>0</v>
      </c>
      <c r="U26" s="51">
        <v>0</v>
      </c>
      <c r="V26" s="51">
        <v>0</v>
      </c>
      <c r="W26" s="56">
        <f>IF((OR(S26="",S26="DNF",S26="DNC")),"",IF(S26="SDQ",W$44,(S26+(5*T26)+(U26*10)-(V26*5))))</f>
        <v>51.48</v>
      </c>
      <c r="X26" s="60">
        <v>63.17</v>
      </c>
      <c r="Y26" s="44">
        <v>1</v>
      </c>
      <c r="Z26" s="51">
        <v>0</v>
      </c>
      <c r="AA26" s="51">
        <v>0</v>
      </c>
      <c r="AB26" s="56">
        <f>IF((OR(X26="",X26="DNF",X26="DNC")),"",IF(X26="SDQ",AB$44,(X26+(5*Y26)+(Z26*10)-(AA26*5))))</f>
        <v>68.17</v>
      </c>
      <c r="AC26" s="60">
        <v>70.040000000000006</v>
      </c>
      <c r="AD26" s="44">
        <v>1</v>
      </c>
      <c r="AE26" s="51">
        <v>0</v>
      </c>
      <c r="AF26" s="51">
        <v>0</v>
      </c>
      <c r="AG26" s="56">
        <f>IF((OR(AC26="",AC26="DNF",AC26="DNC")),"",IF(AC26="SDQ",AG$44,(AC26+(5*AD26)+(AE26*10)-(AF26*5))))</f>
        <v>75.040000000000006</v>
      </c>
    </row>
    <row r="27" spans="1:33" s="9" customFormat="1" x14ac:dyDescent="0.15">
      <c r="A27" s="62">
        <v>23</v>
      </c>
      <c r="B27" s="48" t="s">
        <v>84</v>
      </c>
      <c r="C27" s="48" t="s">
        <v>88</v>
      </c>
      <c r="D27" s="45"/>
      <c r="E27" s="49">
        <f>RANK(H27,H$4:H$43,1)</f>
        <v>3</v>
      </c>
      <c r="F27" s="50">
        <f>IF(J27=0,1,0)+IF(O27=0,1,0)+IF(T27=0,1,0)+IF(Y27=0,1,0)+IF(AD27=0,1,0)</f>
        <v>2</v>
      </c>
      <c r="G27" s="50">
        <f>J27+O27+T27+Y27+AD27</f>
        <v>3</v>
      </c>
      <c r="H27" s="59">
        <f>M27+R27+W27+AB27+AG27</f>
        <v>159.68</v>
      </c>
      <c r="I27" s="60">
        <v>36.340000000000003</v>
      </c>
      <c r="J27" s="44">
        <v>1</v>
      </c>
      <c r="K27" s="51">
        <v>0</v>
      </c>
      <c r="L27" s="51">
        <v>0</v>
      </c>
      <c r="M27" s="56">
        <f>IF((OR(I27="",I27="DNF",I27="DNC")),"",IF(I27="SDQ",$M$44,(I27+(5*J27)+(K27*10)-(L27*5))))</f>
        <v>41.34</v>
      </c>
      <c r="N27" s="60">
        <v>21.76</v>
      </c>
      <c r="O27" s="44">
        <v>1</v>
      </c>
      <c r="P27" s="51">
        <v>0</v>
      </c>
      <c r="Q27" s="51">
        <v>0</v>
      </c>
      <c r="R27" s="56">
        <f>IF((OR(N27="",N27="DNF",N27="DNC")),"",IF(N27="SDQ",$R$44,(N27+(5*O27)+(P27*10)-(Q27*5))))</f>
        <v>26.76</v>
      </c>
      <c r="S27" s="60">
        <v>27.16</v>
      </c>
      <c r="T27" s="44">
        <v>1</v>
      </c>
      <c r="U27" s="51">
        <v>0</v>
      </c>
      <c r="V27" s="51">
        <v>0</v>
      </c>
      <c r="W27" s="56">
        <f>IF((OR(S27="",S27="DNF",S27="DNC")),"",IF(S27="SDQ",W$44,(S27+(5*T27)+(U27*10)-(V27*5))))</f>
        <v>32.159999999999997</v>
      </c>
      <c r="X27" s="60">
        <v>29.91</v>
      </c>
      <c r="Y27" s="80">
        <v>0</v>
      </c>
      <c r="Z27" s="51">
        <v>0</v>
      </c>
      <c r="AA27" s="51">
        <v>0</v>
      </c>
      <c r="AB27" s="56">
        <f>IF((OR(X27="",X27="DNF",X27="DNC")),"",IF(X27="SDQ",AB$44,(X27+(5*Y27)+(Z27*10)-(AA27*5))))</f>
        <v>29.91</v>
      </c>
      <c r="AC27" s="60">
        <v>29.51</v>
      </c>
      <c r="AD27" s="44">
        <v>0</v>
      </c>
      <c r="AE27" s="51">
        <v>0</v>
      </c>
      <c r="AF27" s="51">
        <v>0</v>
      </c>
      <c r="AG27" s="56">
        <f>IF((OR(AC27="",AC27="DNF",AC27="DNC")),"",IF(AC27="SDQ",AG$44,(AC27+(5*AD27)+(AE27*10)-(AF27*5))))</f>
        <v>29.51</v>
      </c>
    </row>
    <row r="28" spans="1:33" s="9" customFormat="1" x14ac:dyDescent="0.15">
      <c r="A28" s="62">
        <v>24</v>
      </c>
      <c r="B28" s="48" t="s">
        <v>43</v>
      </c>
      <c r="C28" s="48" t="s">
        <v>41</v>
      </c>
      <c r="D28" s="44"/>
      <c r="E28" s="49">
        <f>RANK(H28,H$4:H$43,1)</f>
        <v>4</v>
      </c>
      <c r="F28" s="50">
        <f>IF(J28=0,1,0)+IF(O28=0,1,0)+IF(T28=0,1,0)+IF(Y28=0,1,0)+IF(AD28=0,1,0)</f>
        <v>2</v>
      </c>
      <c r="G28" s="50">
        <f>J28+O28+T28+Y28+AD28</f>
        <v>3</v>
      </c>
      <c r="H28" s="59">
        <f>M28+R28+W28+AB28+AG28</f>
        <v>161.64999999999998</v>
      </c>
      <c r="I28" s="60">
        <v>35.369999999999997</v>
      </c>
      <c r="J28" s="44">
        <v>0</v>
      </c>
      <c r="K28" s="51">
        <v>0</v>
      </c>
      <c r="L28" s="51">
        <v>0</v>
      </c>
      <c r="M28" s="56">
        <f>IF((OR(I28="",I28="DNF",I28="DNC")),"",IF(I28="SDQ",$M$44,(I28+(5*J28)+(K28*10)-(L28*5))))</f>
        <v>35.369999999999997</v>
      </c>
      <c r="N28" s="60">
        <v>24.01</v>
      </c>
      <c r="O28" s="80">
        <v>1</v>
      </c>
      <c r="P28" s="51">
        <v>0</v>
      </c>
      <c r="Q28" s="51">
        <v>0</v>
      </c>
      <c r="R28" s="56">
        <f>IF((OR(N28="",N28="DNF",N28="DNC")),"",IF(N28="SDQ",$R$44,(N28+(5*O28)+(P28*10)-(Q28*5))))</f>
        <v>29.01</v>
      </c>
      <c r="S28" s="60">
        <v>27.89</v>
      </c>
      <c r="T28" s="44">
        <v>1</v>
      </c>
      <c r="U28" s="51">
        <v>0</v>
      </c>
      <c r="V28" s="51">
        <v>0</v>
      </c>
      <c r="W28" s="56">
        <f>IF((OR(S28="",S28="DNF",S28="DNC")),"",IF(S28="SDQ",W$44,(S28+(5*T28)+(U28*10)-(V28*5))))</f>
        <v>32.89</v>
      </c>
      <c r="X28" s="60">
        <v>31.11</v>
      </c>
      <c r="Y28" s="44">
        <v>0</v>
      </c>
      <c r="Z28" s="51">
        <v>0</v>
      </c>
      <c r="AA28" s="51">
        <v>0</v>
      </c>
      <c r="AB28" s="56">
        <f>IF((OR(X28="",X28="DNF",X28="DNC")),"",IF(X28="SDQ",AB$44,(X28+(5*Y28)+(Z28*10)-(AA28*5))))</f>
        <v>31.11</v>
      </c>
      <c r="AC28" s="60">
        <v>28.27</v>
      </c>
      <c r="AD28" s="44">
        <v>1</v>
      </c>
      <c r="AE28" s="51">
        <v>0</v>
      </c>
      <c r="AF28" s="51">
        <v>0</v>
      </c>
      <c r="AG28" s="56">
        <f>IF((OR(AC28="",AC28="DNF",AC28="DNC")),"",IF(AC28="SDQ",AG$44,(AC28+(5*AD28)+(AE28*10)-(AF28*5))))</f>
        <v>33.269999999999996</v>
      </c>
    </row>
    <row r="29" spans="1:33" s="9" customFormat="1" x14ac:dyDescent="0.15">
      <c r="A29" s="62">
        <v>25</v>
      </c>
      <c r="B29" s="48" t="s">
        <v>42</v>
      </c>
      <c r="C29" s="48" t="s">
        <v>50</v>
      </c>
      <c r="D29" s="44"/>
      <c r="E29" s="49">
        <f>RANK(H29,H$4:H$43,1)</f>
        <v>17</v>
      </c>
      <c r="F29" s="50">
        <f>IF(J29=0,1,0)+IF(O29=0,1,0)+IF(T29=0,1,0)+IF(Y29=0,1,0)+IF(AD29=0,1,0)</f>
        <v>2</v>
      </c>
      <c r="G29" s="50">
        <f>J29+O29+T29+Y29+AD29</f>
        <v>6</v>
      </c>
      <c r="H29" s="59">
        <f>M29+R29+W29+AB29+AG29</f>
        <v>252.63</v>
      </c>
      <c r="I29" s="60">
        <v>65.28</v>
      </c>
      <c r="J29" s="44">
        <v>4</v>
      </c>
      <c r="K29" s="51">
        <v>0</v>
      </c>
      <c r="L29" s="51">
        <v>0</v>
      </c>
      <c r="M29" s="56">
        <f>IF((OR(I29="",I29="DNF",I29="DNC")),"",IF(I29="SDQ",$M$44,(I29+(5*J29)+(K29*10)-(L29*5))))</f>
        <v>85.28</v>
      </c>
      <c r="N29" s="60">
        <v>38.64</v>
      </c>
      <c r="O29" s="44">
        <v>0</v>
      </c>
      <c r="P29" s="51">
        <v>0</v>
      </c>
      <c r="Q29" s="51">
        <v>0</v>
      </c>
      <c r="R29" s="56">
        <f>IF((OR(N29="",N29="DNF",N29="DNC")),"",IF(N29="SDQ",$R$44,(N29+(5*O29)+(P29*10)-(Q29*5))))</f>
        <v>38.64</v>
      </c>
      <c r="S29" s="60">
        <v>36.369999999999997</v>
      </c>
      <c r="T29" s="44">
        <v>0</v>
      </c>
      <c r="U29" s="51">
        <v>0</v>
      </c>
      <c r="V29" s="51">
        <v>0</v>
      </c>
      <c r="W29" s="56">
        <f>IF((OR(S29="",S29="DNF",S29="DNC")),"",IF(S29="SDQ",W$44,(S29+(5*T29)+(U29*10)-(V29*5))))</f>
        <v>36.369999999999997</v>
      </c>
      <c r="X29" s="60">
        <v>44.16</v>
      </c>
      <c r="Y29" s="44">
        <v>1</v>
      </c>
      <c r="Z29" s="51">
        <v>0</v>
      </c>
      <c r="AA29" s="51">
        <v>0</v>
      </c>
      <c r="AB29" s="56">
        <f>IF((OR(X29="",X29="DNF",X29="DNC")),"",IF(X29="SDQ",AB$44,(X29+(5*Y29)+(Z29*10)-(AA29*5))))</f>
        <v>49.16</v>
      </c>
      <c r="AC29" s="60">
        <v>38.18</v>
      </c>
      <c r="AD29" s="44">
        <v>1</v>
      </c>
      <c r="AE29" s="51">
        <v>0</v>
      </c>
      <c r="AF29" s="51">
        <v>0</v>
      </c>
      <c r="AG29" s="56">
        <f>IF((OR(AC29="",AC29="DNF",AC29="DNC")),"",IF(AC29="SDQ",AG$44,(AC29+(5*AD29)+(AE29*10)-(AF29*5))))</f>
        <v>43.18</v>
      </c>
    </row>
    <row r="30" spans="1:33" s="9" customFormat="1" x14ac:dyDescent="0.15">
      <c r="A30" s="62">
        <v>26</v>
      </c>
      <c r="B30" s="48" t="s">
        <v>55</v>
      </c>
      <c r="C30" s="48" t="s">
        <v>41</v>
      </c>
      <c r="D30" s="44"/>
      <c r="E30" s="49">
        <f>RANK(H30,H$4:H$43,1)</f>
        <v>21</v>
      </c>
      <c r="F30" s="50">
        <f>IF(J30=0,1,0)+IF(O30=0,1,0)+IF(T30=0,1,0)+IF(Y30=0,1,0)+IF(AD30=0,1,0)</f>
        <v>2</v>
      </c>
      <c r="G30" s="50">
        <f>J30+O30+T30+Y30+AD30</f>
        <v>6</v>
      </c>
      <c r="H30" s="59">
        <f>M30+R30+W30+AB30+AG30</f>
        <v>284.70999999999998</v>
      </c>
      <c r="I30" s="60">
        <v>56.17</v>
      </c>
      <c r="J30" s="44">
        <v>3</v>
      </c>
      <c r="K30" s="51">
        <v>0</v>
      </c>
      <c r="L30" s="51">
        <v>0</v>
      </c>
      <c r="M30" s="56">
        <f>IF((OR(I30="",I30="DNF",I30="DNC")),"",IF(I30="SDQ",$M$44,(I30+(5*J30)+(K30*10)-(L30*5))))</f>
        <v>71.17</v>
      </c>
      <c r="N30" s="60">
        <v>51.1</v>
      </c>
      <c r="O30" s="44">
        <v>2</v>
      </c>
      <c r="P30" s="51">
        <v>1</v>
      </c>
      <c r="Q30" s="51">
        <v>0</v>
      </c>
      <c r="R30" s="56">
        <f>IF((OR(N30="",N30="DNF",N30="DNC")),"",IF(N30="SDQ",$R$44,(N30+(5*O30)+(P30*10)-(Q30*5))))</f>
        <v>71.099999999999994</v>
      </c>
      <c r="S30" s="60">
        <v>43.16</v>
      </c>
      <c r="T30" s="44">
        <v>0</v>
      </c>
      <c r="U30" s="51">
        <v>0</v>
      </c>
      <c r="V30" s="51">
        <v>0</v>
      </c>
      <c r="W30" s="56">
        <f>IF((OR(S30="",S30="DNF",S30="DNC")),"",IF(S30="SDQ",W$44,(S30+(5*T30)+(U30*10)-(V30*5))))</f>
        <v>43.16</v>
      </c>
      <c r="X30" s="60">
        <v>44.59</v>
      </c>
      <c r="Y30" s="44">
        <v>1</v>
      </c>
      <c r="Z30" s="51">
        <v>1</v>
      </c>
      <c r="AA30" s="51">
        <v>0</v>
      </c>
      <c r="AB30" s="56">
        <f>IF((OR(X30="",X30="DNF",X30="DNC")),"",IF(X30="SDQ",AB$44,(X30+(5*Y30)+(Z30*10)-(AA30*5))))</f>
        <v>59.59</v>
      </c>
      <c r="AC30" s="60">
        <v>39.69</v>
      </c>
      <c r="AD30" s="44">
        <v>0</v>
      </c>
      <c r="AE30" s="51">
        <v>0</v>
      </c>
      <c r="AF30" s="51">
        <v>0</v>
      </c>
      <c r="AG30" s="56">
        <f>IF((OR(AC30="",AC30="DNF",AC30="DNC")),"",IF(AC30="SDQ",AG$44,(AC30+(5*AD30)+(AE30*10)-(AF30*5))))</f>
        <v>39.69</v>
      </c>
    </row>
    <row r="31" spans="1:33" s="9" customFormat="1" x14ac:dyDescent="0.15">
      <c r="A31" s="62">
        <v>27</v>
      </c>
      <c r="B31" s="48" t="s">
        <v>34</v>
      </c>
      <c r="C31" s="48" t="s">
        <v>38</v>
      </c>
      <c r="D31" s="44"/>
      <c r="E31" s="49">
        <f>RANK(H31,H$4:H$43,1)</f>
        <v>29</v>
      </c>
      <c r="F31" s="50">
        <f>IF(J31=0,1,0)+IF(O31=0,1,0)+IF(T31=0,1,0)+IF(Y31=0,1,0)+IF(AD31=0,1,0)</f>
        <v>2</v>
      </c>
      <c r="G31" s="50">
        <f>J31+O31+T31+Y31+AD31</f>
        <v>8</v>
      </c>
      <c r="H31" s="59">
        <f>M31+R31+W31+AB31+AG31</f>
        <v>341.25</v>
      </c>
      <c r="I31" s="60">
        <v>70.23</v>
      </c>
      <c r="J31" s="44">
        <v>4</v>
      </c>
      <c r="K31" s="51">
        <v>0</v>
      </c>
      <c r="L31" s="51">
        <v>0</v>
      </c>
      <c r="M31" s="56">
        <f>IF((OR(I31="",I31="DNF",I31="DNC")),"",IF(I31="SDQ",$M$44,(I31+(5*J31)+(K31*10)-(L31*5))))</f>
        <v>90.23</v>
      </c>
      <c r="N31" s="61">
        <v>52.09</v>
      </c>
      <c r="O31" s="44">
        <v>0</v>
      </c>
      <c r="P31" s="51">
        <v>0</v>
      </c>
      <c r="Q31" s="51">
        <v>0</v>
      </c>
      <c r="R31" s="56">
        <f>IF((OR(N31="",N31="DNF",N31="DNC")),"",IF(N31="SDQ",$R$44,(N31+(5*O31)+(P31*10)-(Q31*5))))</f>
        <v>52.09</v>
      </c>
      <c r="S31" s="61">
        <v>56.58</v>
      </c>
      <c r="T31" s="44">
        <v>2</v>
      </c>
      <c r="U31" s="51">
        <v>0</v>
      </c>
      <c r="V31" s="51">
        <v>0</v>
      </c>
      <c r="W31" s="56">
        <f>IF((OR(S31="",S31="DNF",S31="DNC")),"",IF(S31="SDQ",W$44,(S31+(5*T31)+(U31*10)-(V31*5))))</f>
        <v>66.58</v>
      </c>
      <c r="X31" s="61">
        <v>64.88</v>
      </c>
      <c r="Y31" s="44">
        <v>0</v>
      </c>
      <c r="Z31" s="51">
        <v>0</v>
      </c>
      <c r="AA31" s="51">
        <v>0</v>
      </c>
      <c r="AB31" s="56">
        <f>IF((OR(X31="",X31="DNF",X31="DNC")),"",IF(X31="SDQ",AB$44,(X31+(5*Y31)+(Z31*10)-(AA31*5))))</f>
        <v>64.88</v>
      </c>
      <c r="AC31" s="60">
        <v>57.47</v>
      </c>
      <c r="AD31" s="44">
        <v>2</v>
      </c>
      <c r="AE31" s="51">
        <v>0</v>
      </c>
      <c r="AF31" s="51">
        <v>0</v>
      </c>
      <c r="AG31" s="56">
        <f>IF((OR(AC31="",AC31="DNF",AC31="DNC")),"",IF(AC31="SDQ",AG$44,(AC31+(5*AD31)+(AE31*10)-(AF31*5))))</f>
        <v>67.47</v>
      </c>
    </row>
    <row r="32" spans="1:33" s="9" customFormat="1" x14ac:dyDescent="0.15">
      <c r="A32" s="62">
        <v>28</v>
      </c>
      <c r="B32" s="48" t="s">
        <v>49</v>
      </c>
      <c r="C32" s="48" t="s">
        <v>51</v>
      </c>
      <c r="D32" s="44"/>
      <c r="E32" s="49">
        <f>RANK(H32,H$4:H$43,1)</f>
        <v>35</v>
      </c>
      <c r="F32" s="50">
        <f>IF(J32=0,1,0)+IF(O32=0,1,0)+IF(T32=0,1,0)+IF(Y32=0,1,0)+IF(AD32=0,1,0)</f>
        <v>2</v>
      </c>
      <c r="G32" s="50">
        <f>J32+O32+T32+Y32+AD32</f>
        <v>11</v>
      </c>
      <c r="H32" s="59">
        <f>M32+R32+W32+AB32+AG32</f>
        <v>490.22</v>
      </c>
      <c r="I32" s="60">
        <v>96.81</v>
      </c>
      <c r="J32" s="44">
        <v>8</v>
      </c>
      <c r="K32" s="51">
        <v>0</v>
      </c>
      <c r="L32" s="51">
        <v>0</v>
      </c>
      <c r="M32" s="56">
        <f>IF((OR(I32="",I32="DNF",I32="DNC")),"",IF(I32="SDQ",$M$44,(I32+(5*J32)+(K32*10)-(L32*5))))</f>
        <v>136.81</v>
      </c>
      <c r="N32" s="60">
        <v>148.12</v>
      </c>
      <c r="O32" s="44">
        <v>2</v>
      </c>
      <c r="P32" s="51">
        <v>0</v>
      </c>
      <c r="Q32" s="51">
        <v>0</v>
      </c>
      <c r="R32" s="56">
        <f>IF((OR(N32="",N32="DNF",N32="DNC")),"",IF(N32="SDQ",$R$44,(N32+(5*O32)+(P32*10)-(Q32*5))))</f>
        <v>158.12</v>
      </c>
      <c r="S32" s="60">
        <v>60.01</v>
      </c>
      <c r="T32" s="80">
        <v>0</v>
      </c>
      <c r="U32" s="51">
        <v>0</v>
      </c>
      <c r="V32" s="51">
        <v>0</v>
      </c>
      <c r="W32" s="56">
        <f>IF((OR(S32="",S32="DNF",S32="DNC")),"",IF(S32="SDQ",W$44,(S32+(5*T32)+(U32*10)-(V32*5))))</f>
        <v>60.01</v>
      </c>
      <c r="X32" s="60">
        <v>69.38</v>
      </c>
      <c r="Y32" s="44">
        <v>0</v>
      </c>
      <c r="Z32" s="51">
        <v>0</v>
      </c>
      <c r="AA32" s="51">
        <v>0</v>
      </c>
      <c r="AB32" s="56">
        <f>IF((OR(X32="",X32="DNF",X32="DNC")),"",IF(X32="SDQ",AB$44,(X32+(5*Y32)+(Z32*10)-(AA32*5))))</f>
        <v>69.38</v>
      </c>
      <c r="AC32" s="60">
        <v>60.9</v>
      </c>
      <c r="AD32" s="44">
        <v>1</v>
      </c>
      <c r="AE32" s="51">
        <v>0</v>
      </c>
      <c r="AF32" s="51">
        <v>0</v>
      </c>
      <c r="AG32" s="56">
        <f>IF((OR(AC32="",AC32="DNF",AC32="DNC")),"",IF(AC32="SDQ",AG$44,(AC32+(5*AD32)+(AE32*10)-(AF32*5))))</f>
        <v>65.900000000000006</v>
      </c>
    </row>
    <row r="33" spans="1:33" s="9" customFormat="1" x14ac:dyDescent="0.15">
      <c r="A33" s="62">
        <v>29</v>
      </c>
      <c r="B33" s="48" t="s">
        <v>45</v>
      </c>
      <c r="C33" s="48" t="s">
        <v>52</v>
      </c>
      <c r="D33" s="44"/>
      <c r="E33" s="49">
        <f>RANK(H33,H$4:H$43,1)</f>
        <v>38</v>
      </c>
      <c r="F33" s="50">
        <f>IF(J33=0,1,0)+IF(O33=0,1,0)+IF(T33=0,1,0)+IF(Y33=0,1,0)+IF(AD33=0,1,0)</f>
        <v>2</v>
      </c>
      <c r="G33" s="50">
        <f>J33+O33+T33+Y33+AD33</f>
        <v>8</v>
      </c>
      <c r="H33" s="59">
        <f>M33+R33+W33+AB33+AG33</f>
        <v>569.64</v>
      </c>
      <c r="I33" s="60">
        <v>115.31</v>
      </c>
      <c r="J33" s="80">
        <v>0</v>
      </c>
      <c r="K33" s="51">
        <v>0</v>
      </c>
      <c r="L33" s="51">
        <v>0</v>
      </c>
      <c r="M33" s="56">
        <f>IF((OR(I33="",I33="DNF",I33="DNC")),"",IF(I33="SDQ",$M$44,(I33+(5*J33)+(K33*10)-(L33*5))))</f>
        <v>115.31</v>
      </c>
      <c r="N33" s="60">
        <v>98.62</v>
      </c>
      <c r="O33" s="44">
        <v>1</v>
      </c>
      <c r="P33" s="51">
        <v>0</v>
      </c>
      <c r="Q33" s="51">
        <v>0</v>
      </c>
      <c r="R33" s="56">
        <f>IF((OR(N33="",N33="DNF",N33="DNC")),"",IF(N33="SDQ",$R$44,(N33+(5*O33)+(P33*10)-(Q33*5))))</f>
        <v>103.62</v>
      </c>
      <c r="S33" s="60">
        <v>79.08</v>
      </c>
      <c r="T33" s="44">
        <v>0</v>
      </c>
      <c r="U33" s="51">
        <v>0</v>
      </c>
      <c r="V33" s="51">
        <v>0</v>
      </c>
      <c r="W33" s="56">
        <f>IF((OR(S33="",S33="DNF",S33="DNC")),"",IF(S33="SDQ",W$44,(S33+(5*T33)+(U33*10)-(V33*5))))</f>
        <v>79.08</v>
      </c>
      <c r="X33" s="60">
        <v>112.47</v>
      </c>
      <c r="Y33" s="44">
        <v>6</v>
      </c>
      <c r="Z33" s="51">
        <v>0</v>
      </c>
      <c r="AA33" s="51">
        <v>0</v>
      </c>
      <c r="AB33" s="56">
        <f>IF((OR(X33="",X33="DNF",X33="DNC")),"",IF(X33="SDQ",AB$44,(X33+(5*Y33)+(Z33*10)-(AA33*5))))</f>
        <v>142.47</v>
      </c>
      <c r="AC33" s="60">
        <v>124.16</v>
      </c>
      <c r="AD33" s="44">
        <v>1</v>
      </c>
      <c r="AE33" s="51">
        <v>0</v>
      </c>
      <c r="AF33" s="51">
        <v>0</v>
      </c>
      <c r="AG33" s="56">
        <f>IF((OR(AC33="",AC33="DNF",AC33="DNC")),"",IF(AC33="SDQ",AG$44,(AC33+(5*AD33)+(AE33*10)-(AF33*5))))</f>
        <v>129.16</v>
      </c>
    </row>
    <row r="34" spans="1:33" s="9" customFormat="1" x14ac:dyDescent="0.15">
      <c r="A34" s="62">
        <v>30</v>
      </c>
      <c r="B34" s="48" t="s">
        <v>74</v>
      </c>
      <c r="C34" s="48" t="s">
        <v>51</v>
      </c>
      <c r="D34" s="44"/>
      <c r="E34" s="49">
        <f>RANK(H34,H$4:H$43,1)</f>
        <v>6</v>
      </c>
      <c r="F34" s="50">
        <f>IF(J34=0,1,0)+IF(O34=0,1,0)+IF(T34=0,1,0)+IF(Y34=0,1,0)+IF(AD34=0,1,0)</f>
        <v>1</v>
      </c>
      <c r="G34" s="50">
        <f>J34+O34+T34+Y34+AD34</f>
        <v>9</v>
      </c>
      <c r="H34" s="59">
        <f>M34+R34+W34+AB34+AG34</f>
        <v>167.5</v>
      </c>
      <c r="I34" s="60">
        <v>32.119999999999997</v>
      </c>
      <c r="J34" s="44">
        <v>1</v>
      </c>
      <c r="K34" s="51">
        <v>0</v>
      </c>
      <c r="L34" s="51">
        <v>0</v>
      </c>
      <c r="M34" s="56">
        <f>IF((OR(I34="",I34="DNF",I34="DNC")),"",IF(I34="SDQ",$M$44,(I34+(5*J34)+(K34*10)-(L34*5))))</f>
        <v>37.119999999999997</v>
      </c>
      <c r="N34" s="60">
        <v>18.07</v>
      </c>
      <c r="O34" s="44">
        <v>0</v>
      </c>
      <c r="P34" s="51">
        <v>0</v>
      </c>
      <c r="Q34" s="51">
        <v>0</v>
      </c>
      <c r="R34" s="56">
        <f>IF((OR(N34="",N34="DNF",N34="DNC")),"",IF(N34="SDQ",$R$44,(N34+(5*O34)+(P34*10)-(Q34*5))))</f>
        <v>18.07</v>
      </c>
      <c r="S34" s="60">
        <v>23.62</v>
      </c>
      <c r="T34" s="44">
        <v>3</v>
      </c>
      <c r="U34" s="51">
        <v>0</v>
      </c>
      <c r="V34" s="51">
        <v>0</v>
      </c>
      <c r="W34" s="56">
        <f>IF((OR(S34="",S34="DNF",S34="DNC")),"",IF(S34="SDQ",W$44,(S34+(5*T34)+(U34*10)-(V34*5))))</f>
        <v>38.620000000000005</v>
      </c>
      <c r="X34" s="60">
        <v>25.16</v>
      </c>
      <c r="Y34" s="44">
        <v>3</v>
      </c>
      <c r="Z34" s="51">
        <v>0</v>
      </c>
      <c r="AA34" s="51">
        <v>0</v>
      </c>
      <c r="AB34" s="56">
        <f>IF((OR(X34="",X34="DNF",X34="DNC")),"",IF(X34="SDQ",AB$44,(X34+(5*Y34)+(Z34*10)-(AA34*5))))</f>
        <v>40.159999999999997</v>
      </c>
      <c r="AC34" s="60">
        <v>23.53</v>
      </c>
      <c r="AD34" s="44">
        <v>2</v>
      </c>
      <c r="AE34" s="51">
        <v>0</v>
      </c>
      <c r="AF34" s="51">
        <v>0</v>
      </c>
      <c r="AG34" s="56">
        <f>IF((OR(AC34="",AC34="DNF",AC34="DNC")),"",IF(AC34="SDQ",AG$44,(AC34+(5*AD34)+(AE34*10)-(AF34*5))))</f>
        <v>33.53</v>
      </c>
    </row>
    <row r="35" spans="1:33" s="9" customFormat="1" x14ac:dyDescent="0.15">
      <c r="A35" s="62">
        <v>31</v>
      </c>
      <c r="B35" s="48" t="s">
        <v>69</v>
      </c>
      <c r="C35" s="48" t="s">
        <v>77</v>
      </c>
      <c r="D35" s="44"/>
      <c r="E35" s="49">
        <f>RANK(H35,H$4:H$43,1)</f>
        <v>24</v>
      </c>
      <c r="F35" s="50">
        <f>IF(J35=0,1,0)+IF(O35=0,1,0)+IF(T35=0,1,0)+IF(Y35=0,1,0)+IF(AD35=0,1,0)</f>
        <v>1</v>
      </c>
      <c r="G35" s="50">
        <f>J35+O35+T35+Y35+AD35</f>
        <v>6</v>
      </c>
      <c r="H35" s="59">
        <f>M35+R35+W35+AB35+AG35</f>
        <v>304.14999999999998</v>
      </c>
      <c r="I35" s="60">
        <v>56.08</v>
      </c>
      <c r="J35" s="44">
        <v>1</v>
      </c>
      <c r="K35" s="51">
        <v>0</v>
      </c>
      <c r="L35" s="51">
        <v>0</v>
      </c>
      <c r="M35" s="56">
        <f>IF((OR(I35="",I35="DNF",I35="DNC")),"",IF(I35="SDQ",$M$44,(I35+(5*J35)+(K35*10)-(L35*5))))</f>
        <v>61.08</v>
      </c>
      <c r="N35" s="60">
        <v>41.81</v>
      </c>
      <c r="O35" s="44">
        <v>1</v>
      </c>
      <c r="P35" s="51">
        <v>0</v>
      </c>
      <c r="Q35" s="51">
        <v>0</v>
      </c>
      <c r="R35" s="56">
        <f>IF((OR(N35="",N35="DNF",N35="DNC")),"",IF(N35="SDQ",$R$44,(N35+(5*O35)+(P35*10)-(Q35*5))))</f>
        <v>46.81</v>
      </c>
      <c r="S35" s="60">
        <v>69.19</v>
      </c>
      <c r="T35" s="44">
        <v>2</v>
      </c>
      <c r="U35" s="51">
        <v>1</v>
      </c>
      <c r="V35" s="51">
        <v>0</v>
      </c>
      <c r="W35" s="56">
        <f>IF((OR(S35="",S35="DNF",S35="DNC")),"",IF(S35="SDQ",W$44,(S35+(5*T35)+(U35*10)-(V35*5))))</f>
        <v>89.19</v>
      </c>
      <c r="X35" s="60">
        <v>49.39</v>
      </c>
      <c r="Y35" s="44">
        <v>2</v>
      </c>
      <c r="Z35" s="51">
        <v>0</v>
      </c>
      <c r="AA35" s="51">
        <v>0</v>
      </c>
      <c r="AB35" s="56">
        <f>IF((OR(X35="",X35="DNF",X35="DNC")),"",IF(X35="SDQ",AB$44,(X35+(5*Y35)+(Z35*10)-(AA35*5))))</f>
        <v>59.39</v>
      </c>
      <c r="AC35" s="60">
        <v>47.68</v>
      </c>
      <c r="AD35" s="44">
        <v>0</v>
      </c>
      <c r="AE35" s="51">
        <v>0</v>
      </c>
      <c r="AF35" s="51">
        <v>0</v>
      </c>
      <c r="AG35" s="56">
        <f>IF((OR(AC35="",AC35="DNF",AC35="DNC")),"",IF(AC35="SDQ",AG$44,(AC35+(5*AD35)+(AE35*10)-(AF35*5))))</f>
        <v>47.68</v>
      </c>
    </row>
    <row r="36" spans="1:33" s="9" customFormat="1" x14ac:dyDescent="0.15">
      <c r="A36" s="62">
        <v>32</v>
      </c>
      <c r="B36" s="48" t="s">
        <v>87</v>
      </c>
      <c r="C36" s="48" t="s">
        <v>38</v>
      </c>
      <c r="D36" s="44"/>
      <c r="E36" s="49">
        <f>RANK(H36,H$4:H$43,1)</f>
        <v>30</v>
      </c>
      <c r="F36" s="50">
        <f>IF(J36=0,1,0)+IF(O36=0,1,0)+IF(T36=0,1,0)+IF(Y36=0,1,0)+IF(AD36=0,1,0)</f>
        <v>1</v>
      </c>
      <c r="G36" s="50">
        <f>J36+O36+T36+Y36+AD36</f>
        <v>20</v>
      </c>
      <c r="H36" s="59">
        <f>M36+R36+W36+AB36+AG36</f>
        <v>350.48</v>
      </c>
      <c r="I36" s="60">
        <v>26.2</v>
      </c>
      <c r="J36" s="44">
        <v>7</v>
      </c>
      <c r="K36" s="51">
        <v>0</v>
      </c>
      <c r="L36" s="51">
        <v>0</v>
      </c>
      <c r="M36" s="56">
        <f>IF((OR(I36="",I36="DNF",I36="DNC")),"",IF(I36="SDQ",$M$44,(I36+(5*J36)+(K36*10)-(L36*5))))</f>
        <v>61.2</v>
      </c>
      <c r="N36" s="60">
        <v>53.01</v>
      </c>
      <c r="O36" s="44">
        <v>5</v>
      </c>
      <c r="P36" s="51">
        <v>0</v>
      </c>
      <c r="Q36" s="51">
        <v>0</v>
      </c>
      <c r="R36" s="56">
        <f>IF((OR(N36="",N36="DNF",N36="DNC")),"",IF(N36="SDQ",$R$44,(N36+(5*O36)+(P36*10)-(Q36*5))))</f>
        <v>78.009999999999991</v>
      </c>
      <c r="S36" s="60">
        <v>56.22</v>
      </c>
      <c r="T36" s="44">
        <v>4</v>
      </c>
      <c r="U36" s="51">
        <v>0</v>
      </c>
      <c r="V36" s="51">
        <v>0</v>
      </c>
      <c r="W36" s="56">
        <f>IF((OR(S36="",S36="DNF",S36="DNC")),"",IF(S36="SDQ",W$44,(S36+(5*T36)+(U36*10)-(V36*5))))</f>
        <v>76.22</v>
      </c>
      <c r="X36" s="60">
        <v>52.34</v>
      </c>
      <c r="Y36" s="44">
        <v>0</v>
      </c>
      <c r="Z36" s="51">
        <v>0</v>
      </c>
      <c r="AA36" s="51">
        <v>0</v>
      </c>
      <c r="AB36" s="56">
        <f>IF((OR(X36="",X36="DNF",X36="DNC")),"",IF(X36="SDQ",AB$44,(X36+(5*Y36)+(Z36*10)-(AA36*5))))</f>
        <v>52.34</v>
      </c>
      <c r="AC36" s="60">
        <v>62.71</v>
      </c>
      <c r="AD36" s="44">
        <v>4</v>
      </c>
      <c r="AE36" s="51">
        <v>0</v>
      </c>
      <c r="AF36" s="51">
        <v>0</v>
      </c>
      <c r="AG36" s="56">
        <f>IF((OR(AC36="",AC36="DNF",AC36="DNC")),"",IF(AC36="SDQ",AG$44,(AC36+(5*AD36)+(AE36*10)-(AF36*5))))</f>
        <v>82.710000000000008</v>
      </c>
    </row>
    <row r="37" spans="1:33" s="9" customFormat="1" x14ac:dyDescent="0.15">
      <c r="A37" s="62">
        <v>33</v>
      </c>
      <c r="B37" s="48" t="s">
        <v>67</v>
      </c>
      <c r="C37" s="48" t="s">
        <v>38</v>
      </c>
      <c r="D37" s="44"/>
      <c r="E37" s="49">
        <f>RANK(H37,H$4:H$43,1)</f>
        <v>31</v>
      </c>
      <c r="F37" s="50">
        <f>IF(J37=0,1,0)+IF(O37=0,1,0)+IF(T37=0,1,0)+IF(Y37=0,1,0)+IF(AD37=0,1,0)</f>
        <v>1</v>
      </c>
      <c r="G37" s="50">
        <f>J37+O37+T37+Y37+AD37</f>
        <v>33</v>
      </c>
      <c r="H37" s="59">
        <f>M37+R37+W37+AB37+AG37</f>
        <v>366.45000000000005</v>
      </c>
      <c r="I37" s="60">
        <v>51.12</v>
      </c>
      <c r="J37" s="44">
        <v>3</v>
      </c>
      <c r="K37" s="51">
        <v>0</v>
      </c>
      <c r="L37" s="51">
        <v>0</v>
      </c>
      <c r="M37" s="56">
        <f>IF((OR(I37="",I37="DNF",I37="DNC")),"",IF(I37="SDQ",$M$44,(I37+(5*J37)+(K37*10)-(L37*5))))</f>
        <v>66.12</v>
      </c>
      <c r="N37" s="61" t="s">
        <v>68</v>
      </c>
      <c r="O37" s="44">
        <v>22</v>
      </c>
      <c r="P37" s="51">
        <v>0</v>
      </c>
      <c r="Q37" s="51">
        <v>0</v>
      </c>
      <c r="R37" s="56">
        <f>IF((OR(N37="",N37="DNF",N37="DNC")),"",IF(N37="SDQ",$R$44,(N37+(5*O37)+(P37*10)-(Q37*5))))</f>
        <v>140</v>
      </c>
      <c r="S37" s="60">
        <v>37</v>
      </c>
      <c r="T37" s="80">
        <v>0</v>
      </c>
      <c r="U37" s="51">
        <v>0</v>
      </c>
      <c r="V37" s="51">
        <v>0</v>
      </c>
      <c r="W37" s="56">
        <f>IF((OR(S37="",S37="DNF",S37="DNC")),"",IF(S37="SDQ",W$44,(S37+(5*T37)+(U37*10)-(V37*5))))</f>
        <v>37</v>
      </c>
      <c r="X37" s="60">
        <v>37.22</v>
      </c>
      <c r="Y37" s="44">
        <v>4</v>
      </c>
      <c r="Z37" s="51">
        <v>0</v>
      </c>
      <c r="AA37" s="51">
        <v>0</v>
      </c>
      <c r="AB37" s="56">
        <f>IF((OR(X37="",X37="DNF",X37="DNC")),"",IF(X37="SDQ",AB$44,(X37+(5*Y37)+(Z37*10)-(AA37*5))))</f>
        <v>57.22</v>
      </c>
      <c r="AC37" s="60">
        <v>46.11</v>
      </c>
      <c r="AD37" s="44">
        <v>4</v>
      </c>
      <c r="AE37" s="51">
        <v>0</v>
      </c>
      <c r="AF37" s="51">
        <v>0</v>
      </c>
      <c r="AG37" s="56">
        <f>IF((OR(AC37="",AC37="DNF",AC37="DNC")),"",IF(AC37="SDQ",AG$44,(AC37+(5*AD37)+(AE37*10)-(AF37*5))))</f>
        <v>66.11</v>
      </c>
    </row>
    <row r="38" spans="1:33" s="9" customFormat="1" x14ac:dyDescent="0.15">
      <c r="A38" s="62">
        <v>34</v>
      </c>
      <c r="B38" s="79" t="s">
        <v>36</v>
      </c>
      <c r="C38" s="48" t="s">
        <v>38</v>
      </c>
      <c r="D38" s="44"/>
      <c r="E38" s="49">
        <f>RANK(H38,H$4:H$43,1)</f>
        <v>33</v>
      </c>
      <c r="F38" s="50">
        <f>IF(J38=0,1,0)+IF(O38=0,1,0)+IF(T38=0,1,0)+IF(Y38=0,1,0)+IF(AD38=0,1,0)</f>
        <v>1</v>
      </c>
      <c r="G38" s="50">
        <f>J38+O38+T38+Y38+AD38</f>
        <v>16</v>
      </c>
      <c r="H38" s="59">
        <f>M38+R38+W38+AB38+AG38</f>
        <v>435.99</v>
      </c>
      <c r="I38" s="60">
        <v>86.43</v>
      </c>
      <c r="J38" s="44">
        <v>4</v>
      </c>
      <c r="K38" s="51">
        <v>0</v>
      </c>
      <c r="L38" s="51">
        <v>0</v>
      </c>
      <c r="M38" s="56">
        <f>IF((OR(I38="",I38="DNF",I38="DNC")),"",IF(I38="SDQ",$M$44,(I38+(5*J38)+(K38*10)-(L38*5))))</f>
        <v>106.43</v>
      </c>
      <c r="N38" s="60">
        <v>59.5</v>
      </c>
      <c r="O38" s="44">
        <v>2</v>
      </c>
      <c r="P38" s="51">
        <v>0</v>
      </c>
      <c r="Q38" s="51">
        <v>0</v>
      </c>
      <c r="R38" s="56">
        <f>IF((OR(N38="",N38="DNF",N38="DNC")),"",IF(N38="SDQ",$R$44,(N38+(5*O38)+(P38*10)-(Q38*5))))</f>
        <v>69.5</v>
      </c>
      <c r="S38" s="60">
        <v>68.06</v>
      </c>
      <c r="T38" s="44">
        <v>6</v>
      </c>
      <c r="U38" s="51">
        <v>0</v>
      </c>
      <c r="V38" s="51">
        <v>0</v>
      </c>
      <c r="W38" s="56">
        <f>IF((OR(S38="",S38="DNF",S38="DNC")),"",IF(S38="SDQ",W$44,(S38+(5*T38)+(U38*10)-(V38*5))))</f>
        <v>98.06</v>
      </c>
      <c r="X38" s="60">
        <v>74.88</v>
      </c>
      <c r="Y38" s="44">
        <v>4</v>
      </c>
      <c r="Z38" s="51">
        <v>0</v>
      </c>
      <c r="AA38" s="51">
        <v>0</v>
      </c>
      <c r="AB38" s="56">
        <f>IF((OR(X38="",X38="DNF",X38="DNC")),"",IF(X38="SDQ",AB$44,(X38+(5*Y38)+(Z38*10)-(AA38*5))))</f>
        <v>94.88</v>
      </c>
      <c r="AC38" s="60">
        <v>67.12</v>
      </c>
      <c r="AD38" s="44">
        <v>0</v>
      </c>
      <c r="AE38" s="51">
        <v>0</v>
      </c>
      <c r="AF38" s="51">
        <v>0</v>
      </c>
      <c r="AG38" s="56">
        <f>IF((OR(AC38="",AC38="DNF",AC38="DNC")),"",IF(AC38="SDQ",AG$44,(AC38+(5*AD38)+(AE38*10)-(AF38*5))))</f>
        <v>67.12</v>
      </c>
    </row>
    <row r="39" spans="1:33" s="9" customFormat="1" x14ac:dyDescent="0.15">
      <c r="A39" s="62">
        <v>35</v>
      </c>
      <c r="B39" s="48" t="s">
        <v>58</v>
      </c>
      <c r="C39" s="48" t="s">
        <v>62</v>
      </c>
      <c r="D39" s="44"/>
      <c r="E39" s="49">
        <f>RANK(H39,H$4:H$43,1)</f>
        <v>36</v>
      </c>
      <c r="F39" s="50">
        <f>IF(J39=0,1,0)+IF(O39=0,1,0)+IF(T39=0,1,0)+IF(Y39=0,1,0)+IF(AD39=0,1,0)</f>
        <v>1</v>
      </c>
      <c r="G39" s="50">
        <f>J39+O39+T39+Y39+AD39</f>
        <v>24</v>
      </c>
      <c r="H39" s="59">
        <f>M39+R39+W39+AB39+AG39</f>
        <v>495.21</v>
      </c>
      <c r="I39" s="60">
        <v>136.46</v>
      </c>
      <c r="J39" s="44">
        <v>8</v>
      </c>
      <c r="K39" s="51">
        <v>0</v>
      </c>
      <c r="L39" s="51">
        <v>0</v>
      </c>
      <c r="M39" s="56">
        <f>IF((OR(I39="",I39="DNF",I39="DNC")),"",IF(I39="SDQ",$M$44,(I39+(5*J39)+(K39*10)-(L39*5))))</f>
        <v>176.46</v>
      </c>
      <c r="N39" s="60">
        <v>48.59</v>
      </c>
      <c r="O39" s="44">
        <v>0</v>
      </c>
      <c r="P39" s="51">
        <v>0</v>
      </c>
      <c r="Q39" s="51">
        <v>0</v>
      </c>
      <c r="R39" s="56">
        <f>IF((OR(N39="",N39="DNF",N39="DNC")),"",IF(N39="SDQ",$R$44,(N39+(5*O39)+(P39*10)-(Q39*5))))</f>
        <v>48.59</v>
      </c>
      <c r="S39" s="60">
        <v>65.23</v>
      </c>
      <c r="T39" s="44">
        <v>6</v>
      </c>
      <c r="U39" s="51">
        <v>0</v>
      </c>
      <c r="V39" s="51">
        <v>0</v>
      </c>
      <c r="W39" s="56">
        <f>IF((OR(S39="",S39="DNF",S39="DNC")),"",IF(S39="SDQ",W$44,(S39+(5*T39)+(U39*10)-(V39*5))))</f>
        <v>95.23</v>
      </c>
      <c r="X39" s="60">
        <v>61.48</v>
      </c>
      <c r="Y39" s="44">
        <v>3</v>
      </c>
      <c r="Z39" s="51">
        <v>0</v>
      </c>
      <c r="AA39" s="51">
        <v>0</v>
      </c>
      <c r="AB39" s="56">
        <f>IF((OR(X39="",X39="DNF",X39="DNC")),"",IF(X39="SDQ",AB$44,(X39+(5*Y39)+(Z39*10)-(AA39*5))))</f>
        <v>76.47999999999999</v>
      </c>
      <c r="AC39" s="60">
        <v>63.45</v>
      </c>
      <c r="AD39" s="44">
        <v>7</v>
      </c>
      <c r="AE39" s="51">
        <v>0</v>
      </c>
      <c r="AF39" s="51">
        <v>0</v>
      </c>
      <c r="AG39" s="56">
        <f>IF((OR(AC39="",AC39="DNF",AC39="DNC")),"",IF(AC39="SDQ",AG$44,(AC39+(5*AD39)+(AE39*10)-(AF39*5))))</f>
        <v>98.45</v>
      </c>
    </row>
    <row r="40" spans="1:33" s="9" customFormat="1" x14ac:dyDescent="0.15">
      <c r="A40" s="62">
        <v>36</v>
      </c>
      <c r="B40" s="48" t="s">
        <v>46</v>
      </c>
      <c r="C40" s="48" t="s">
        <v>52</v>
      </c>
      <c r="D40" s="44"/>
      <c r="E40" s="49">
        <f>RANK(H40,H$4:H$43,1)</f>
        <v>32</v>
      </c>
      <c r="F40" s="50">
        <f>IF(J40=0,1,0)+IF(O40=0,1,0)+IF(T40=0,1,0)+IF(Y40=0,1,0)+IF(AD40=0,1,0)</f>
        <v>0</v>
      </c>
      <c r="G40" s="50">
        <f>J40+O40+T40+Y40+AD40</f>
        <v>10</v>
      </c>
      <c r="H40" s="59">
        <f>M40+R40+W40+AB40+AG40</f>
        <v>388.88</v>
      </c>
      <c r="I40" s="60">
        <v>82.14</v>
      </c>
      <c r="J40" s="44">
        <v>2</v>
      </c>
      <c r="K40" s="51">
        <v>0</v>
      </c>
      <c r="L40" s="51">
        <v>0</v>
      </c>
      <c r="M40" s="56">
        <f>IF((OR(I40="",I40="DNF",I40="DNC")),"",IF(I40="SDQ",$M$44,(I40+(5*J40)+(K40*10)-(L40*5))))</f>
        <v>92.14</v>
      </c>
      <c r="N40" s="60">
        <v>65</v>
      </c>
      <c r="O40" s="44">
        <v>2</v>
      </c>
      <c r="P40" s="51">
        <v>0</v>
      </c>
      <c r="Q40" s="51">
        <v>0</v>
      </c>
      <c r="R40" s="56">
        <f>IF((OR(N40="",N40="DNF",N40="DNC")),"",IF(N40="SDQ",$R$44,(N40+(5*O40)+(P40*10)-(Q40*5))))</f>
        <v>75</v>
      </c>
      <c r="S40" s="60">
        <v>56.95</v>
      </c>
      <c r="T40" s="44">
        <v>1</v>
      </c>
      <c r="U40" s="51">
        <v>0</v>
      </c>
      <c r="V40" s="51">
        <v>0</v>
      </c>
      <c r="W40" s="56">
        <f>IF((OR(S40="",S40="DNF",S40="DNC")),"",IF(S40="SDQ",W$44,(S40+(5*T40)+(U40*10)-(V40*5))))</f>
        <v>61.95</v>
      </c>
      <c r="X40" s="60">
        <v>59.36</v>
      </c>
      <c r="Y40" s="44">
        <v>3</v>
      </c>
      <c r="Z40" s="51">
        <v>0</v>
      </c>
      <c r="AA40" s="51">
        <v>0</v>
      </c>
      <c r="AB40" s="56">
        <f>IF((OR(X40="",X40="DNF",X40="DNC")),"",IF(X40="SDQ",AB$44,(X40+(5*Y40)+(Z40*10)-(AA40*5))))</f>
        <v>74.36</v>
      </c>
      <c r="AC40" s="60">
        <v>75.430000000000007</v>
      </c>
      <c r="AD40" s="44">
        <v>2</v>
      </c>
      <c r="AE40" s="51">
        <v>0</v>
      </c>
      <c r="AF40" s="51">
        <v>0</v>
      </c>
      <c r="AG40" s="56">
        <f>IF((OR(AC40="",AC40="DNF",AC40="DNC")),"",IF(AC40="SDQ",AG$44,(AC40+(5*AD40)+(AE40*10)-(AF40*5))))</f>
        <v>85.43</v>
      </c>
    </row>
    <row r="41" spans="1:33" s="9" customFormat="1" x14ac:dyDescent="0.15">
      <c r="A41" s="62">
        <v>37</v>
      </c>
      <c r="B41" s="48" t="s">
        <v>90</v>
      </c>
      <c r="C41" s="48" t="s">
        <v>41</v>
      </c>
      <c r="D41" s="44"/>
      <c r="E41" s="49">
        <f>RANK(H41,H$4:H$43,1)</f>
        <v>34</v>
      </c>
      <c r="F41" s="50">
        <f>IF(J41=0,1,0)+IF(O41=0,1,0)+IF(T41=0,1,0)+IF(Y41=0,1,0)+IF(AD41=0,1,0)</f>
        <v>0</v>
      </c>
      <c r="G41" s="50">
        <f>J41+O41+T41+Y41+AD41</f>
        <v>19</v>
      </c>
      <c r="H41" s="59">
        <f>M41+R41+W41+AB41+AG41</f>
        <v>457.98</v>
      </c>
      <c r="I41" s="60">
        <v>84.4</v>
      </c>
      <c r="J41" s="44">
        <v>4</v>
      </c>
      <c r="K41" s="51">
        <v>0</v>
      </c>
      <c r="L41" s="51">
        <v>0</v>
      </c>
      <c r="M41" s="56">
        <f>IF((OR(I41="",I41="DNF",I41="DNC")),"",IF(I41="SDQ",$M$44,(I41+(5*J41)+(K41*10)-(L41*5))))</f>
        <v>104.4</v>
      </c>
      <c r="N41" s="60">
        <v>60.41</v>
      </c>
      <c r="O41" s="44">
        <v>5</v>
      </c>
      <c r="P41" s="51">
        <v>0</v>
      </c>
      <c r="Q41" s="51">
        <v>0</v>
      </c>
      <c r="R41" s="56">
        <f>IF((OR(N41="",N41="DNF",N41="DNC")),"",IF(N41="SDQ",$R$44,(N41+(5*O41)+(P41*10)-(Q41*5))))</f>
        <v>85.41</v>
      </c>
      <c r="S41" s="60">
        <v>68.94</v>
      </c>
      <c r="T41" s="44">
        <v>4</v>
      </c>
      <c r="U41" s="51">
        <v>1</v>
      </c>
      <c r="V41" s="51">
        <v>0</v>
      </c>
      <c r="W41" s="56">
        <f>IF((OR(S41="",S41="DNF",S41="DNC")),"",IF(S41="SDQ",W$44,(S41+(5*T41)+(U41*10)-(V41*5))))</f>
        <v>98.94</v>
      </c>
      <c r="X41" s="60">
        <v>65.38</v>
      </c>
      <c r="Y41" s="44">
        <v>4</v>
      </c>
      <c r="Z41" s="51">
        <v>0</v>
      </c>
      <c r="AA41" s="51">
        <v>0</v>
      </c>
      <c r="AB41" s="56">
        <f>IF((OR(X41="",X41="DNF",X41="DNC")),"",IF(X41="SDQ",AB$44,(X41+(5*Y41)+(Z41*10)-(AA41*5))))</f>
        <v>85.38</v>
      </c>
      <c r="AC41" s="60">
        <v>73.849999999999994</v>
      </c>
      <c r="AD41" s="44">
        <v>2</v>
      </c>
      <c r="AE41" s="51">
        <v>0</v>
      </c>
      <c r="AF41" s="51">
        <v>0</v>
      </c>
      <c r="AG41" s="56">
        <f>IF((OR(AC41="",AC41="DNF",AC41="DNC")),"",IF(AC41="SDQ",AG$44,(AC41+(5*AD41)+(AE41*10)-(AF41*5))))</f>
        <v>83.85</v>
      </c>
    </row>
    <row r="42" spans="1:33" s="9" customFormat="1" x14ac:dyDescent="0.15">
      <c r="A42" s="62">
        <v>38</v>
      </c>
      <c r="B42" s="48" t="s">
        <v>35</v>
      </c>
      <c r="C42" s="48" t="s">
        <v>39</v>
      </c>
      <c r="D42" s="44"/>
      <c r="E42" s="49">
        <f>RANK(H42,H$4:H$43,1)</f>
        <v>37</v>
      </c>
      <c r="F42" s="50">
        <f>IF(J42=0,1,0)+IF(O42=0,1,0)+IF(T42=0,1,0)+IF(Y42=0,1,0)+IF(AD42=0,1,0)</f>
        <v>0</v>
      </c>
      <c r="G42" s="50">
        <f>J42+O42+T42+Y42+AD42</f>
        <v>22</v>
      </c>
      <c r="H42" s="59">
        <f>M42+R42+W42+AB42+AG42</f>
        <v>502.11</v>
      </c>
      <c r="I42" s="60">
        <v>86.22</v>
      </c>
      <c r="J42" s="44">
        <v>3</v>
      </c>
      <c r="K42" s="51">
        <v>0</v>
      </c>
      <c r="L42" s="51">
        <v>0</v>
      </c>
      <c r="M42" s="56">
        <f>IF((OR(I42="",I42="DNF",I42="DNC")),"",IF(I42="SDQ",$M$44,(I42+(5*J42)+(K42*10)-(L42*5))))</f>
        <v>101.22</v>
      </c>
      <c r="N42" s="60">
        <v>75.13</v>
      </c>
      <c r="O42" s="44">
        <v>3</v>
      </c>
      <c r="P42" s="51">
        <v>0</v>
      </c>
      <c r="Q42" s="51">
        <v>0</v>
      </c>
      <c r="R42" s="56">
        <f>IF((OR(N42="",N42="DNF",N42="DNC")),"",IF(N42="SDQ",$R$44,(N42+(5*O42)+(P42*10)-(Q42*5))))</f>
        <v>90.13</v>
      </c>
      <c r="S42" s="60">
        <v>78.45</v>
      </c>
      <c r="T42" s="44">
        <v>3</v>
      </c>
      <c r="U42" s="51">
        <v>0</v>
      </c>
      <c r="V42" s="51">
        <v>0</v>
      </c>
      <c r="W42" s="56">
        <f>IF((OR(S42="",S42="DNF",S42="DNC")),"",IF(S42="SDQ",W$44,(S42+(5*T42)+(U42*10)-(V42*5))))</f>
        <v>93.45</v>
      </c>
      <c r="X42" s="60">
        <v>84.29</v>
      </c>
      <c r="Y42" s="44">
        <v>8</v>
      </c>
      <c r="Z42" s="51">
        <v>0</v>
      </c>
      <c r="AA42" s="51">
        <v>0</v>
      </c>
      <c r="AB42" s="56">
        <f>IF((OR(X42="",X42="DNF",X42="DNC")),"",IF(X42="SDQ",AB$44,(X42+(5*Y42)+(Z42*10)-(AA42*5))))</f>
        <v>124.29</v>
      </c>
      <c r="AC42" s="60">
        <v>68.02</v>
      </c>
      <c r="AD42" s="44">
        <v>5</v>
      </c>
      <c r="AE42" s="51">
        <v>0</v>
      </c>
      <c r="AF42" s="51">
        <v>0</v>
      </c>
      <c r="AG42" s="56">
        <f>IF((OR(AC42="",AC42="DNF",AC42="DNC")),"",IF(AC42="SDQ",AG$44,(AC42+(5*AD42)+(AE42*10)-(AF42*5))))</f>
        <v>93.02</v>
      </c>
    </row>
    <row r="43" spans="1:33" s="10" customFormat="1" x14ac:dyDescent="0.15">
      <c r="A43" s="63"/>
      <c r="B43" s="23" t="s">
        <v>13</v>
      </c>
      <c r="C43" s="23"/>
      <c r="D43" s="57"/>
      <c r="E43" s="58"/>
      <c r="F43" s="24"/>
      <c r="G43" s="24"/>
      <c r="H43" s="29"/>
      <c r="I43" s="36"/>
      <c r="J43" s="24"/>
      <c r="K43" s="24"/>
      <c r="L43" s="24"/>
      <c r="M43" s="37"/>
      <c r="N43" s="36"/>
      <c r="O43" s="24"/>
      <c r="P43" s="24"/>
      <c r="Q43" s="24"/>
      <c r="R43" s="37"/>
      <c r="S43" s="36"/>
      <c r="T43" s="24"/>
      <c r="U43" s="24"/>
      <c r="V43" s="24"/>
      <c r="W43" s="37"/>
      <c r="X43" s="36"/>
      <c r="Y43" s="24"/>
      <c r="Z43" s="24"/>
      <c r="AA43" s="24"/>
      <c r="AB43" s="37"/>
      <c r="AC43" s="36"/>
      <c r="AD43" s="24"/>
      <c r="AE43" s="24"/>
      <c r="AF43" s="24"/>
      <c r="AG43" s="37"/>
    </row>
    <row r="44" spans="1:33" s="10" customFormat="1" x14ac:dyDescent="0.15">
      <c r="A44" s="64"/>
      <c r="B44" s="25"/>
      <c r="C44" s="31" t="s">
        <v>25</v>
      </c>
      <c r="D44" s="53"/>
      <c r="E44" s="52"/>
      <c r="F44" s="1"/>
      <c r="G44" s="1"/>
      <c r="H44" s="2"/>
      <c r="I44" s="6"/>
      <c r="J44" s="1"/>
      <c r="K44" s="1"/>
      <c r="L44" s="1"/>
      <c r="M44" s="33">
        <f>M2*5+30</f>
        <v>150</v>
      </c>
      <c r="N44" s="6"/>
      <c r="O44" s="1"/>
      <c r="P44" s="1"/>
      <c r="Q44" s="1"/>
      <c r="R44" s="33">
        <f>R2*5+30</f>
        <v>140</v>
      </c>
      <c r="S44" s="6"/>
      <c r="T44" s="1"/>
      <c r="U44" s="1"/>
      <c r="V44" s="1"/>
      <c r="W44" s="33">
        <f>W2*5+30</f>
        <v>140</v>
      </c>
      <c r="X44" s="6"/>
      <c r="Y44" s="1"/>
      <c r="Z44" s="1"/>
      <c r="AA44" s="1"/>
      <c r="AB44" s="33">
        <f>AB2*5+30</f>
        <v>140</v>
      </c>
      <c r="AC44" s="6"/>
      <c r="AD44" s="1"/>
      <c r="AE44" s="1"/>
      <c r="AF44" s="1"/>
      <c r="AG44" s="33">
        <f>AG2*5+30</f>
        <v>140</v>
      </c>
    </row>
    <row r="45" spans="1:33" s="10" customFormat="1" x14ac:dyDescent="0.15">
      <c r="A45" s="64"/>
      <c r="B45" s="25"/>
      <c r="C45" s="66" t="s">
        <v>14</v>
      </c>
      <c r="D45" s="53"/>
      <c r="E45" s="52"/>
      <c r="F45" s="1"/>
      <c r="G45" s="1"/>
      <c r="H45" s="33">
        <f>MIN(H4:H43)</f>
        <v>126.82999999999998</v>
      </c>
      <c r="I45" s="6">
        <f>MIN(I4:I43)</f>
        <v>26.2</v>
      </c>
      <c r="J45" s="1"/>
      <c r="K45" s="1"/>
      <c r="L45" s="1"/>
      <c r="M45" s="33">
        <f>MIN(M4:M44)</f>
        <v>32.270000000000003</v>
      </c>
      <c r="N45" s="6">
        <f>MIN(N4:N43)</f>
        <v>18.07</v>
      </c>
      <c r="O45" s="1"/>
      <c r="P45" s="1"/>
      <c r="Q45" s="1"/>
      <c r="R45" s="33">
        <f>MIN(R4:R43)</f>
        <v>18.07</v>
      </c>
      <c r="S45" s="6">
        <f>MIN(S4:S43)</f>
        <v>23.62</v>
      </c>
      <c r="T45" s="1"/>
      <c r="U45" s="1"/>
      <c r="V45" s="1"/>
      <c r="W45" s="33">
        <f>MIN(W4:W43)</f>
        <v>25.9</v>
      </c>
      <c r="X45" s="6">
        <f>MIN(X4:X43)</f>
        <v>25.07</v>
      </c>
      <c r="Y45" s="1"/>
      <c r="Z45" s="1"/>
      <c r="AA45" s="1"/>
      <c r="AB45" s="33">
        <f>MIN(AB4:AB43)</f>
        <v>25.07</v>
      </c>
      <c r="AC45" s="6">
        <f>MIN(AC4:AC43)</f>
        <v>23.53</v>
      </c>
      <c r="AD45" s="1"/>
      <c r="AE45" s="1"/>
      <c r="AF45" s="1"/>
      <c r="AG45" s="33">
        <f>MIN(AG4:AG43)</f>
        <v>24.35</v>
      </c>
    </row>
    <row r="46" spans="1:33" s="10" customFormat="1" x14ac:dyDescent="0.15">
      <c r="A46" s="64"/>
      <c r="B46" s="25"/>
      <c r="C46" s="66" t="s">
        <v>15</v>
      </c>
      <c r="D46" s="53"/>
      <c r="E46" s="52"/>
      <c r="F46" s="1"/>
      <c r="G46" s="1"/>
      <c r="H46" s="33">
        <f>MAX(H4:H43)</f>
        <v>569.64</v>
      </c>
      <c r="I46" s="6">
        <f>MAX(I4:I43)</f>
        <v>136.46</v>
      </c>
      <c r="J46" s="1"/>
      <c r="K46" s="1"/>
      <c r="L46" s="1"/>
      <c r="M46" s="33">
        <f>MAX(M4:M44)</f>
        <v>176.46</v>
      </c>
      <c r="N46" s="6">
        <f>MAX(N4:N43)</f>
        <v>148.12</v>
      </c>
      <c r="O46" s="1"/>
      <c r="P46" s="1"/>
      <c r="Q46" s="1"/>
      <c r="R46" s="33">
        <f>MAX(R4:R43)</f>
        <v>158.12</v>
      </c>
      <c r="S46" s="6">
        <f>MAX(S4:S43)</f>
        <v>79.08</v>
      </c>
      <c r="T46" s="1"/>
      <c r="U46" s="1"/>
      <c r="V46" s="1"/>
      <c r="W46" s="33">
        <f>MAX(W4:W43)</f>
        <v>98.94</v>
      </c>
      <c r="X46" s="6">
        <f>MAX(X4:X43)</f>
        <v>112.47</v>
      </c>
      <c r="Y46" s="1"/>
      <c r="Z46" s="1"/>
      <c r="AA46" s="1"/>
      <c r="AB46" s="33">
        <f>MAX(AB4:AB43)</f>
        <v>142.47</v>
      </c>
      <c r="AC46" s="6">
        <f>MAX(AC4:AC43)</f>
        <v>124.16</v>
      </c>
      <c r="AD46" s="1"/>
      <c r="AE46" s="1"/>
      <c r="AF46" s="1"/>
      <c r="AG46" s="33">
        <f>MAX(AG4:AG43)</f>
        <v>129.16</v>
      </c>
    </row>
    <row r="47" spans="1:33" s="10" customFormat="1" x14ac:dyDescent="0.15">
      <c r="A47" s="64"/>
      <c r="B47" s="25"/>
      <c r="C47" s="66" t="s">
        <v>16</v>
      </c>
      <c r="D47" s="53"/>
      <c r="E47" s="52"/>
      <c r="F47" s="1"/>
      <c r="G47" s="1"/>
      <c r="H47" s="33">
        <f>AVERAGE(H4:H43)</f>
        <v>288.34289473684208</v>
      </c>
      <c r="I47" s="6">
        <f>AVERAGE(I4:I43)</f>
        <v>61.507894736842083</v>
      </c>
      <c r="J47" s="1"/>
      <c r="K47" s="1"/>
      <c r="L47" s="1"/>
      <c r="M47" s="33">
        <f>AVERAGE(M4:M44)</f>
        <v>71.597435897435872</v>
      </c>
      <c r="N47" s="6">
        <f>AVERAGE(N4:N43)</f>
        <v>47.757837837837826</v>
      </c>
      <c r="O47" s="1"/>
      <c r="P47" s="1"/>
      <c r="Q47" s="1"/>
      <c r="R47" s="33">
        <f>AVERAGE(R4:R43)</f>
        <v>54.922105263157881</v>
      </c>
      <c r="S47" s="6">
        <f>AVERAGE(S4:S43)</f>
        <v>47.526578947368421</v>
      </c>
      <c r="T47" s="1"/>
      <c r="U47" s="1"/>
      <c r="V47" s="1"/>
      <c r="W47" s="33">
        <f>AVERAGE(W4:W43)</f>
        <v>53.184473684210523</v>
      </c>
      <c r="X47" s="6">
        <f>AVERAGE(X4:X43)</f>
        <v>49.869736842105254</v>
      </c>
      <c r="Y47" s="1"/>
      <c r="Z47" s="1"/>
      <c r="AA47" s="1"/>
      <c r="AB47" s="33">
        <f>AVERAGE(AB4:AB43)</f>
        <v>56.317105263157885</v>
      </c>
      <c r="AC47" s="6">
        <f>AVERAGE(AC4:AC43)</f>
        <v>49.516578947368423</v>
      </c>
      <c r="AD47" s="1"/>
      <c r="AE47" s="1"/>
      <c r="AF47" s="1"/>
      <c r="AG47" s="33">
        <f>AVERAGE(AG4:AG43)</f>
        <v>54.385000000000005</v>
      </c>
    </row>
    <row r="48" spans="1:33" s="10" customFormat="1" x14ac:dyDescent="0.15">
      <c r="A48" s="64"/>
      <c r="B48" s="25"/>
      <c r="C48" s="66" t="s">
        <v>17</v>
      </c>
      <c r="D48" s="53"/>
      <c r="E48" s="52"/>
      <c r="F48" s="1"/>
      <c r="G48" s="1"/>
      <c r="H48" s="33">
        <f>STDEV(H4:H43)</f>
        <v>111.9567892732148</v>
      </c>
      <c r="I48" s="6">
        <f>STDEV(I4:I43)</f>
        <v>24.230692749563666</v>
      </c>
      <c r="J48" s="1"/>
      <c r="K48" s="1"/>
      <c r="L48" s="1"/>
      <c r="M48" s="33">
        <f>STDEV(J4:M43)</f>
        <v>33.70828402076053</v>
      </c>
      <c r="N48" s="6">
        <f>STDEV(N4:N43)</f>
        <v>25.49230114009756</v>
      </c>
      <c r="O48" s="1"/>
      <c r="P48" s="1"/>
      <c r="Q48" s="1"/>
      <c r="R48" s="33">
        <f>STDEV(O4:R43)</f>
        <v>28.400583968389736</v>
      </c>
      <c r="S48" s="6">
        <f>STDEV(S4:S43)</f>
        <v>15.407529096028037</v>
      </c>
      <c r="T48" s="1"/>
      <c r="U48" s="1"/>
      <c r="V48" s="1"/>
      <c r="W48" s="33">
        <f>STDEV(T4:W43)</f>
        <v>25.214135881887831</v>
      </c>
      <c r="X48" s="6">
        <f>STDEV(X4:X43)</f>
        <v>18.510367509433237</v>
      </c>
      <c r="Y48" s="1"/>
      <c r="Z48" s="1"/>
      <c r="AA48" s="1"/>
      <c r="AB48" s="33">
        <f>STDEV(Y4:AB43)</f>
        <v>27.299415150242904</v>
      </c>
      <c r="AC48" s="6">
        <f>STDEV(AC4:AC43)</f>
        <v>19.327664569466609</v>
      </c>
      <c r="AD48" s="1"/>
      <c r="AE48" s="1"/>
      <c r="AF48" s="1"/>
      <c r="AG48" s="33">
        <f>STDEV(AD4:AG43)</f>
        <v>26.17367805307266</v>
      </c>
    </row>
    <row r="49" spans="1:33" s="10" customFormat="1" x14ac:dyDescent="0.15">
      <c r="A49" s="64"/>
      <c r="B49" s="25"/>
      <c r="C49" s="66" t="s">
        <v>18</v>
      </c>
      <c r="D49" s="53"/>
      <c r="E49" s="52"/>
      <c r="F49" s="1"/>
      <c r="G49" s="1">
        <f>MAX(G4:G43)</f>
        <v>33</v>
      </c>
      <c r="H49" s="2"/>
      <c r="I49" s="6"/>
      <c r="J49" s="1">
        <f>MAX(J4:J43)</f>
        <v>8</v>
      </c>
      <c r="K49" s="1"/>
      <c r="L49" s="1"/>
      <c r="M49" s="33"/>
      <c r="N49" s="6"/>
      <c r="O49" s="1">
        <f>MAX(O4:O43)</f>
        <v>22</v>
      </c>
      <c r="P49" s="1"/>
      <c r="Q49" s="1"/>
      <c r="R49" s="33"/>
      <c r="S49" s="6"/>
      <c r="T49" s="1">
        <f>MAX(T4:T43)</f>
        <v>6</v>
      </c>
      <c r="U49" s="1"/>
      <c r="V49" s="1"/>
      <c r="W49" s="33"/>
      <c r="X49" s="6"/>
      <c r="Y49" s="1">
        <f>MAX(Y4:Y43)</f>
        <v>8</v>
      </c>
      <c r="Z49" s="1"/>
      <c r="AA49" s="1"/>
      <c r="AB49" s="33"/>
      <c r="AC49" s="6"/>
      <c r="AD49" s="1">
        <f>MAX(AD4:AD43)</f>
        <v>7</v>
      </c>
      <c r="AE49" s="1"/>
      <c r="AF49" s="1"/>
      <c r="AG49" s="33"/>
    </row>
    <row r="50" spans="1:33" s="10" customFormat="1" x14ac:dyDescent="0.15">
      <c r="A50" s="64"/>
      <c r="B50" s="25"/>
      <c r="C50" s="66" t="s">
        <v>19</v>
      </c>
      <c r="D50" s="53"/>
      <c r="E50" s="52"/>
      <c r="F50" s="1"/>
      <c r="G50" s="1">
        <f>AVERAGE(G4:G43)</f>
        <v>6.1578947368421053</v>
      </c>
      <c r="H50" s="2"/>
      <c r="I50" s="6"/>
      <c r="J50" s="1">
        <f>AVERAGE(J4:J43)</f>
        <v>1.5526315789473684</v>
      </c>
      <c r="K50" s="1"/>
      <c r="L50" s="1"/>
      <c r="M50" s="33"/>
      <c r="N50" s="6"/>
      <c r="O50" s="1">
        <f>AVERAGE(O4:O43)</f>
        <v>1.4210526315789473</v>
      </c>
      <c r="P50" s="1"/>
      <c r="Q50" s="1"/>
      <c r="R50" s="33"/>
      <c r="S50" s="6"/>
      <c r="T50" s="1">
        <f>AVERAGE(T4:T43)</f>
        <v>1.0263157894736843</v>
      </c>
      <c r="U50" s="1"/>
      <c r="V50" s="1"/>
      <c r="W50" s="33"/>
      <c r="X50" s="6"/>
      <c r="Y50" s="1">
        <f>AVERAGE(Y4:Y43)</f>
        <v>1.236842105263158</v>
      </c>
      <c r="Z50" s="1"/>
      <c r="AA50" s="1"/>
      <c r="AB50" s="33"/>
      <c r="AC50" s="6"/>
      <c r="AD50" s="1">
        <f>AVERAGE(AD4:AD43)</f>
        <v>0.92105263157894735</v>
      </c>
      <c r="AE50" s="1"/>
      <c r="AF50" s="1"/>
      <c r="AG50" s="33"/>
    </row>
    <row r="51" spans="1:33" s="10" customFormat="1" ht="14" thickBot="1" x14ac:dyDescent="0.2">
      <c r="A51" s="65"/>
      <c r="B51" s="43"/>
      <c r="C51" s="30"/>
      <c r="D51" s="54"/>
      <c r="E51" s="55"/>
      <c r="F51" s="3"/>
      <c r="G51" s="3"/>
      <c r="H51" s="4"/>
      <c r="I51" s="5"/>
      <c r="J51" s="3"/>
      <c r="K51" s="3"/>
      <c r="L51" s="3"/>
      <c r="M51" s="38"/>
      <c r="N51" s="5"/>
      <c r="O51" s="3"/>
      <c r="P51" s="3"/>
      <c r="Q51" s="3"/>
      <c r="R51" s="38"/>
      <c r="S51" s="5"/>
      <c r="T51" s="3"/>
      <c r="U51" s="3"/>
      <c r="V51" s="3"/>
      <c r="W51" s="38"/>
      <c r="X51" s="5"/>
      <c r="Y51" s="3"/>
      <c r="Z51" s="3"/>
      <c r="AA51" s="3"/>
      <c r="AB51" s="38"/>
      <c r="AC51" s="5"/>
      <c r="AD51" s="3"/>
      <c r="AE51" s="3"/>
      <c r="AF51" s="3"/>
      <c r="AG51" s="38"/>
    </row>
  </sheetData>
  <sheetProtection insertRows="0" deleteRows="0" selectLockedCells="1" sort="0"/>
  <sortState ref="B5:AG42">
    <sortCondition descending="1" ref="F5:F42"/>
    <sortCondition ref="E5:E42"/>
  </sortState>
  <mergeCells count="12">
    <mergeCell ref="AC1:AF1"/>
    <mergeCell ref="I2:L2"/>
    <mergeCell ref="N2:Q2"/>
    <mergeCell ref="S2:V2"/>
    <mergeCell ref="X2:AA2"/>
    <mergeCell ref="AC2:AF2"/>
    <mergeCell ref="A1:C1"/>
    <mergeCell ref="E1:H1"/>
    <mergeCell ref="I1:L1"/>
    <mergeCell ref="N1:Q1"/>
    <mergeCell ref="S1:V1"/>
    <mergeCell ref="X1:AA1"/>
  </mergeCells>
  <dataValidations count="3">
    <dataValidation allowBlank="1" showInputMessage="1" sqref="S2 N2 X2 AC2 H45:H48 I1:I1048576"/>
    <dataValidation type="decimal" errorStyle="warning" allowBlank="1" showErrorMessage="1" errorTitle="That's a lot of misses" error="It's unusual to miss more than 10" sqref="AD5:AD42 Y5:Y42 T5:T42 J5:J42 O5:O42">
      <formula1>0</formula1>
      <formula2>10</formula2>
    </dataValidation>
    <dataValidation type="whole" allowBlank="1" showErrorMessage="1" errorTitle="Must be 0 or 1" error="You either have a procedural penanty or not._x000d_Legal Values are 0 or 1." sqref="P5:Q42 U5:V42 K5:L42 Z5:AA42 AE5:AF42">
      <formula1>0</formula1>
      <formula2>1</formula2>
    </dataValidation>
  </dataValidations>
  <pageMargins left="0.25" right="0.25" top="0.5" bottom="0.5" header="0.25" footer="0.25"/>
  <pageSetup scale="60" fitToHeight="0" orientation="landscape" horizontalDpi="4294967295" verticalDpi="300"/>
  <headerFooter>
    <oddHeader>&amp;C&amp;"Times New Roman,Regular"&amp;14THSS 2014&amp;R_x000D_&amp;A</oddHeader>
  </headerFooter>
  <rowBreaks count="1" manualBreakCount="1">
    <brk id="43" min="1" max="25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"/>
  <sheetViews>
    <sheetView zoomScale="120" zoomScaleNormal="120" zoomScalePageLayoutView="120" workbookViewId="0">
      <pane xSplit="8" ySplit="3" topLeftCell="I4" activePane="bottomRight" state="frozenSplit"/>
      <selection pane="topRight" activeCell="C1" sqref="C1"/>
      <selection pane="bottomLeft" activeCell="A11" sqref="A11"/>
      <selection pane="bottomRight" activeCell="P35" sqref="P35"/>
    </sheetView>
  </sheetViews>
  <sheetFormatPr baseColWidth="10" defaultColWidth="7.83203125" defaultRowHeight="13" x14ac:dyDescent="0.15"/>
  <cols>
    <col min="1" max="1" width="4.6640625" style="12" customWidth="1"/>
    <col min="2" max="2" width="30.33203125" style="11" bestFit="1" customWidth="1"/>
    <col min="3" max="3" width="29.33203125" style="11" customWidth="1"/>
    <col min="4" max="4" width="4.6640625" style="12" customWidth="1"/>
    <col min="5" max="5" width="8.83203125" style="13" customWidth="1"/>
    <col min="6" max="7" width="6" style="14" customWidth="1"/>
    <col min="8" max="8" width="7.5" style="14" customWidth="1"/>
    <col min="9" max="9" width="6.83203125" style="15" customWidth="1"/>
    <col min="10" max="10" width="3.6640625" style="16" customWidth="1"/>
    <col min="11" max="11" width="3.83203125" style="16" bestFit="1" customWidth="1"/>
    <col min="12" max="12" width="3.83203125" style="16" customWidth="1"/>
    <col min="13" max="13" width="8.5" style="17" bestFit="1" customWidth="1"/>
    <col min="14" max="14" width="6.6640625" style="15" customWidth="1"/>
    <col min="15" max="15" width="3.6640625" style="16" customWidth="1"/>
    <col min="16" max="16" width="7.5" style="16" customWidth="1"/>
    <col min="17" max="17" width="3.83203125" style="16" customWidth="1"/>
    <col min="18" max="18" width="8.5" style="17" bestFit="1" customWidth="1"/>
    <col min="19" max="19" width="6.6640625" style="15" customWidth="1"/>
    <col min="20" max="20" width="3.6640625" style="16" customWidth="1"/>
    <col min="21" max="21" width="3.83203125" style="16" bestFit="1" customWidth="1"/>
    <col min="22" max="22" width="3.83203125" style="16" customWidth="1"/>
    <col min="23" max="23" width="8.5" style="17" bestFit="1" customWidth="1"/>
    <col min="24" max="24" width="6.6640625" style="15" customWidth="1"/>
    <col min="25" max="25" width="3.6640625" style="16" customWidth="1"/>
    <col min="26" max="26" width="3.83203125" style="16" bestFit="1" customWidth="1"/>
    <col min="27" max="27" width="3.83203125" style="16" customWidth="1"/>
    <col min="28" max="28" width="8.5" style="17" bestFit="1" customWidth="1"/>
    <col min="29" max="29" width="6.6640625" style="15" customWidth="1"/>
    <col min="30" max="30" width="3.6640625" style="16" customWidth="1"/>
    <col min="31" max="31" width="3.83203125" style="16" bestFit="1" customWidth="1"/>
    <col min="32" max="32" width="3.83203125" style="16" customWidth="1"/>
    <col min="33" max="33" width="8.5" style="17" bestFit="1" customWidth="1"/>
    <col min="34" max="16384" width="7.83203125" style="7"/>
  </cols>
  <sheetData>
    <row r="1" spans="1:33" x14ac:dyDescent="0.15">
      <c r="A1" s="75" t="s">
        <v>27</v>
      </c>
      <c r="B1" s="76"/>
      <c r="C1" s="76"/>
      <c r="D1" s="67"/>
      <c r="E1" s="76" t="s">
        <v>26</v>
      </c>
      <c r="F1" s="76"/>
      <c r="G1" s="76"/>
      <c r="H1" s="77"/>
      <c r="I1" s="71" t="s">
        <v>3</v>
      </c>
      <c r="J1" s="72"/>
      <c r="K1" s="72"/>
      <c r="L1" s="72"/>
      <c r="M1" s="39" t="s">
        <v>29</v>
      </c>
      <c r="N1" s="71" t="s">
        <v>4</v>
      </c>
      <c r="O1" s="72"/>
      <c r="P1" s="72"/>
      <c r="Q1" s="72"/>
      <c r="R1" s="39" t="s">
        <v>29</v>
      </c>
      <c r="S1" s="71" t="s">
        <v>5</v>
      </c>
      <c r="T1" s="72"/>
      <c r="U1" s="72"/>
      <c r="V1" s="72"/>
      <c r="W1" s="39" t="s">
        <v>29</v>
      </c>
      <c r="X1" s="71" t="s">
        <v>6</v>
      </c>
      <c r="Y1" s="72"/>
      <c r="Z1" s="72"/>
      <c r="AA1" s="72"/>
      <c r="AB1" s="39" t="s">
        <v>29</v>
      </c>
      <c r="AC1" s="71" t="s">
        <v>7</v>
      </c>
      <c r="AD1" s="72"/>
      <c r="AE1" s="72"/>
      <c r="AF1" s="72"/>
      <c r="AG1" s="39" t="s">
        <v>29</v>
      </c>
    </row>
    <row r="2" spans="1:33" x14ac:dyDescent="0.15">
      <c r="A2" s="32"/>
      <c r="B2" s="46" t="s">
        <v>28</v>
      </c>
      <c r="C2" s="78">
        <v>42967</v>
      </c>
      <c r="D2" s="18"/>
      <c r="E2" s="18"/>
      <c r="F2" s="18"/>
      <c r="G2" s="18"/>
      <c r="H2" s="69"/>
      <c r="I2" s="73" t="s">
        <v>30</v>
      </c>
      <c r="J2" s="74"/>
      <c r="K2" s="74"/>
      <c r="L2" s="74"/>
      <c r="M2" s="40">
        <v>24</v>
      </c>
      <c r="N2" s="73" t="s">
        <v>31</v>
      </c>
      <c r="O2" s="74"/>
      <c r="P2" s="74"/>
      <c r="Q2" s="74"/>
      <c r="R2" s="40">
        <v>22</v>
      </c>
      <c r="S2" s="73" t="s">
        <v>32</v>
      </c>
      <c r="T2" s="74"/>
      <c r="U2" s="74"/>
      <c r="V2" s="74"/>
      <c r="W2" s="40">
        <v>22</v>
      </c>
      <c r="X2" s="73" t="s">
        <v>33</v>
      </c>
      <c r="Y2" s="74"/>
      <c r="Z2" s="74"/>
      <c r="AA2" s="74"/>
      <c r="AB2" s="40">
        <v>22</v>
      </c>
      <c r="AC2" s="73"/>
      <c r="AD2" s="74"/>
      <c r="AE2" s="74"/>
      <c r="AF2" s="74"/>
      <c r="AG2" s="40">
        <v>22</v>
      </c>
    </row>
    <row r="3" spans="1:33" s="8" customFormat="1" ht="70" x14ac:dyDescent="0.15">
      <c r="A3" s="42" t="s">
        <v>0</v>
      </c>
      <c r="B3" s="19" t="s">
        <v>24</v>
      </c>
      <c r="C3" s="19" t="s">
        <v>20</v>
      </c>
      <c r="D3" s="47" t="s">
        <v>22</v>
      </c>
      <c r="E3" s="20" t="s">
        <v>23</v>
      </c>
      <c r="F3" s="20" t="s">
        <v>8</v>
      </c>
      <c r="G3" s="20" t="s">
        <v>9</v>
      </c>
      <c r="H3" s="70" t="s">
        <v>21</v>
      </c>
      <c r="I3" s="41" t="s">
        <v>10</v>
      </c>
      <c r="J3" s="20" t="s">
        <v>1</v>
      </c>
      <c r="K3" s="20" t="s">
        <v>11</v>
      </c>
      <c r="L3" s="20" t="s">
        <v>2</v>
      </c>
      <c r="M3" s="68" t="s">
        <v>12</v>
      </c>
      <c r="N3" s="41" t="s">
        <v>10</v>
      </c>
      <c r="O3" s="20" t="s">
        <v>1</v>
      </c>
      <c r="P3" s="20" t="s">
        <v>11</v>
      </c>
      <c r="Q3" s="20" t="s">
        <v>2</v>
      </c>
      <c r="R3" s="68" t="s">
        <v>12</v>
      </c>
      <c r="S3" s="41" t="s">
        <v>10</v>
      </c>
      <c r="T3" s="20" t="s">
        <v>1</v>
      </c>
      <c r="U3" s="20" t="s">
        <v>11</v>
      </c>
      <c r="V3" s="20" t="s">
        <v>2</v>
      </c>
      <c r="W3" s="68" t="s">
        <v>12</v>
      </c>
      <c r="X3" s="41" t="s">
        <v>10</v>
      </c>
      <c r="Y3" s="20" t="s">
        <v>1</v>
      </c>
      <c r="Z3" s="20" t="s">
        <v>11</v>
      </c>
      <c r="AA3" s="20" t="s">
        <v>2</v>
      </c>
      <c r="AB3" s="68" t="s">
        <v>12</v>
      </c>
      <c r="AC3" s="41" t="s">
        <v>10</v>
      </c>
      <c r="AD3" s="20" t="s">
        <v>1</v>
      </c>
      <c r="AE3" s="20" t="s">
        <v>11</v>
      </c>
      <c r="AF3" s="20" t="s">
        <v>2</v>
      </c>
      <c r="AG3" s="68" t="s">
        <v>12</v>
      </c>
    </row>
    <row r="4" spans="1:33" s="8" customFormat="1" x14ac:dyDescent="0.15">
      <c r="A4" s="27"/>
      <c r="B4" s="21" t="s">
        <v>13</v>
      </c>
      <c r="C4" s="21"/>
      <c r="D4" s="21"/>
      <c r="E4" s="22"/>
      <c r="F4" s="22"/>
      <c r="G4" s="22"/>
      <c r="H4" s="28"/>
      <c r="I4" s="34"/>
      <c r="J4" s="22"/>
      <c r="K4" s="22"/>
      <c r="L4" s="22"/>
      <c r="M4" s="35"/>
      <c r="N4" s="34"/>
      <c r="O4" s="22"/>
      <c r="P4" s="22"/>
      <c r="Q4" s="22"/>
      <c r="R4" s="22"/>
      <c r="S4" s="34"/>
      <c r="T4" s="22"/>
      <c r="U4" s="22"/>
      <c r="V4" s="22"/>
      <c r="W4" s="35"/>
      <c r="X4" s="34"/>
      <c r="Y4" s="22"/>
      <c r="Z4" s="22"/>
      <c r="AA4" s="22"/>
      <c r="AB4" s="35"/>
      <c r="AC4" s="34"/>
      <c r="AD4" s="22"/>
      <c r="AE4" s="22"/>
      <c r="AF4" s="22"/>
      <c r="AG4" s="35"/>
    </row>
    <row r="5" spans="1:33" s="9" customFormat="1" x14ac:dyDescent="0.15">
      <c r="A5" s="62">
        <v>1</v>
      </c>
      <c r="B5" s="48" t="s">
        <v>76</v>
      </c>
      <c r="C5" s="48" t="s">
        <v>83</v>
      </c>
      <c r="D5" s="45"/>
      <c r="E5" s="49">
        <f>RANK(H5,H$4:H$43,1)</f>
        <v>5</v>
      </c>
      <c r="F5" s="50">
        <f>IF(J5=0,1,0)+IF(O5=0,1,0)+IF(T5=0,1,0)+IF(Y5=0,1,0)+IF(AD5=0,1,0)</f>
        <v>3</v>
      </c>
      <c r="G5" s="50">
        <f>J5+O5+T5+Y5+AD5</f>
        <v>3</v>
      </c>
      <c r="H5" s="59">
        <f>M5+R5+W5+AB5+AG5</f>
        <v>165.66</v>
      </c>
      <c r="I5" s="60">
        <v>35.54</v>
      </c>
      <c r="J5" s="44">
        <v>0</v>
      </c>
      <c r="K5" s="51">
        <v>0</v>
      </c>
      <c r="L5" s="51">
        <v>0</v>
      </c>
      <c r="M5" s="56">
        <f>IF((OR(I5="",I5="DNF",I5="DNC")),"",IF(I5="SDQ",$M$44,(I5+(5*J5)+(K5*10)-(L5*5))))</f>
        <v>35.54</v>
      </c>
      <c r="N5" s="60">
        <v>24.41</v>
      </c>
      <c r="O5" s="44">
        <v>1</v>
      </c>
      <c r="P5" s="51">
        <v>0</v>
      </c>
      <c r="Q5" s="51">
        <v>0</v>
      </c>
      <c r="R5" s="56">
        <f>IF((OR(N5="",N5="DNF",N5="DNC")),"",IF(N5="SDQ",$R$44,(N5+(5*O5)+(P5*10)-(Q5*5))))</f>
        <v>29.41</v>
      </c>
      <c r="S5" s="60">
        <v>27.46</v>
      </c>
      <c r="T5" s="44">
        <v>2</v>
      </c>
      <c r="U5" s="51">
        <v>0</v>
      </c>
      <c r="V5" s="51">
        <v>0</v>
      </c>
      <c r="W5" s="56">
        <f>IF((OR(S5="",S5="DNF",S5="DNC")),"",IF(S5="SDQ",W$44,(S5+(5*T5)+(U5*10)-(V5*5))))</f>
        <v>37.46</v>
      </c>
      <c r="X5" s="60">
        <v>33.9</v>
      </c>
      <c r="Y5" s="80">
        <v>0</v>
      </c>
      <c r="Z5" s="51">
        <v>0</v>
      </c>
      <c r="AA5" s="51">
        <v>0</v>
      </c>
      <c r="AB5" s="56">
        <f>IF((OR(X5="",X5="DNF",X5="DNC")),"",IF(X5="SDQ",AB$44,(X5+(5*Y5)+(Z5*10)-(AA5*5))))</f>
        <v>33.9</v>
      </c>
      <c r="AC5" s="60">
        <v>29.35</v>
      </c>
      <c r="AD5" s="44">
        <v>0</v>
      </c>
      <c r="AE5" s="51">
        <v>0</v>
      </c>
      <c r="AF5" s="51">
        <v>0</v>
      </c>
      <c r="AG5" s="56">
        <f>IF((OR(AC5="",AC5="DNF",AC5="DNC")),"",IF(AC5="SDQ",AG$44,(AC5+(5*AD5)+(AE5*10)-(AF5*5))))</f>
        <v>29.35</v>
      </c>
    </row>
    <row r="6" spans="1:33" s="9" customFormat="1" x14ac:dyDescent="0.15">
      <c r="A6" s="62">
        <v>2</v>
      </c>
      <c r="B6" s="48" t="s">
        <v>75</v>
      </c>
      <c r="C6" s="48" t="s">
        <v>82</v>
      </c>
      <c r="D6" s="44"/>
      <c r="E6" s="49">
        <f>RANK(H6,H$4:H$43,1)</f>
        <v>15</v>
      </c>
      <c r="F6" s="50">
        <f>IF(J6=0,1,0)+IF(O6=0,1,0)+IF(T6=0,1,0)+IF(Y6=0,1,0)+IF(AD6=0,1,0)</f>
        <v>4</v>
      </c>
      <c r="G6" s="50">
        <f>J6+O6+T6+Y6+AD6</f>
        <v>1</v>
      </c>
      <c r="H6" s="59">
        <f>M6+R6+W6+AB6+AG6</f>
        <v>241.02000000000004</v>
      </c>
      <c r="I6" s="60">
        <v>57.88</v>
      </c>
      <c r="J6" s="44">
        <v>0</v>
      </c>
      <c r="K6" s="51">
        <v>0</v>
      </c>
      <c r="L6" s="51">
        <v>0</v>
      </c>
      <c r="M6" s="56">
        <f>IF((OR(I6="",I6="DNF",I6="DNC")),"",IF(I6="SDQ",$M$44,(I6+(5*J6)+(K6*10)-(L6*5))))</f>
        <v>57.88</v>
      </c>
      <c r="N6" s="60">
        <v>35.68</v>
      </c>
      <c r="O6" s="44">
        <v>1</v>
      </c>
      <c r="P6" s="51">
        <v>0</v>
      </c>
      <c r="Q6" s="51">
        <v>0</v>
      </c>
      <c r="R6" s="56">
        <f>IF((OR(N6="",N6="DNF",N6="DNC")),"",IF(N6="SDQ",$R$44,(N6+(5*O6)+(P6*10)-(Q6*5))))</f>
        <v>40.68</v>
      </c>
      <c r="S6" s="60">
        <v>47.9</v>
      </c>
      <c r="T6" s="44">
        <v>0</v>
      </c>
      <c r="U6" s="51">
        <v>0</v>
      </c>
      <c r="V6" s="51">
        <v>0</v>
      </c>
      <c r="W6" s="56">
        <f>IF((OR(S6="",S6="DNF",S6="DNC")),"",IF(S6="SDQ",W$44,(S6+(5*T6)+(U6*10)-(V6*5))))</f>
        <v>47.9</v>
      </c>
      <c r="X6" s="60">
        <v>49.2</v>
      </c>
      <c r="Y6" s="44">
        <v>0</v>
      </c>
      <c r="Z6" s="51">
        <v>0</v>
      </c>
      <c r="AA6" s="51">
        <v>0</v>
      </c>
      <c r="AB6" s="56">
        <f>IF((OR(X6="",X6="DNF",X6="DNC")),"",IF(X6="SDQ",AB$44,(X6+(5*Y6)+(Z6*10)-(AA6*5))))</f>
        <v>49.2</v>
      </c>
      <c r="AC6" s="60">
        <v>45.36</v>
      </c>
      <c r="AD6" s="44">
        <v>0</v>
      </c>
      <c r="AE6" s="51">
        <v>0</v>
      </c>
      <c r="AF6" s="51">
        <v>0</v>
      </c>
      <c r="AG6" s="56">
        <f>IF((OR(AC6="",AC6="DNF",AC6="DNC")),"",IF(AC6="SDQ",AG$44,(AC6+(5*AD6)+(AE6*10)-(AF6*5))))</f>
        <v>45.36</v>
      </c>
    </row>
    <row r="7" spans="1:33" s="9" customFormat="1" x14ac:dyDescent="0.15">
      <c r="A7" s="62">
        <v>3</v>
      </c>
      <c r="B7" s="48" t="s">
        <v>84</v>
      </c>
      <c r="C7" s="48" t="s">
        <v>88</v>
      </c>
      <c r="D7" s="45"/>
      <c r="E7" s="49">
        <f>RANK(H7,H$4:H$43,1)</f>
        <v>3</v>
      </c>
      <c r="F7" s="50">
        <f>IF(J7=0,1,0)+IF(O7=0,1,0)+IF(T7=0,1,0)+IF(Y7=0,1,0)+IF(AD7=0,1,0)</f>
        <v>2</v>
      </c>
      <c r="G7" s="50">
        <f>J7+O7+T7+Y7+AD7</f>
        <v>3</v>
      </c>
      <c r="H7" s="59">
        <f>M7+R7+W7+AB7+AG7</f>
        <v>159.68</v>
      </c>
      <c r="I7" s="60">
        <v>36.340000000000003</v>
      </c>
      <c r="J7" s="44">
        <v>1</v>
      </c>
      <c r="K7" s="51">
        <v>0</v>
      </c>
      <c r="L7" s="51">
        <v>0</v>
      </c>
      <c r="M7" s="56">
        <f>IF((OR(I7="",I7="DNF",I7="DNC")),"",IF(I7="SDQ",$M$44,(I7+(5*J7)+(K7*10)-(L7*5))))</f>
        <v>41.34</v>
      </c>
      <c r="N7" s="60">
        <v>21.76</v>
      </c>
      <c r="O7" s="44">
        <v>1</v>
      </c>
      <c r="P7" s="51">
        <v>0</v>
      </c>
      <c r="Q7" s="51">
        <v>0</v>
      </c>
      <c r="R7" s="56">
        <f>IF((OR(N7="",N7="DNF",N7="DNC")),"",IF(N7="SDQ",$R$44,(N7+(5*O7)+(P7*10)-(Q7*5))))</f>
        <v>26.76</v>
      </c>
      <c r="S7" s="60">
        <v>27.16</v>
      </c>
      <c r="T7" s="44">
        <v>1</v>
      </c>
      <c r="U7" s="51">
        <v>0</v>
      </c>
      <c r="V7" s="51">
        <v>0</v>
      </c>
      <c r="W7" s="56">
        <f>IF((OR(S7="",S7="DNF",S7="DNC")),"",IF(S7="SDQ",W$44,(S7+(5*T7)+(U7*10)-(V7*5))))</f>
        <v>32.159999999999997</v>
      </c>
      <c r="X7" s="60">
        <v>29.91</v>
      </c>
      <c r="Y7" s="80">
        <v>0</v>
      </c>
      <c r="Z7" s="51">
        <v>0</v>
      </c>
      <c r="AA7" s="51">
        <v>0</v>
      </c>
      <c r="AB7" s="56">
        <f>IF((OR(X7="",X7="DNF",X7="DNC")),"",IF(X7="SDQ",AB$44,(X7+(5*Y7)+(Z7*10)-(AA7*5))))</f>
        <v>29.91</v>
      </c>
      <c r="AC7" s="60">
        <v>29.51</v>
      </c>
      <c r="AD7" s="44">
        <v>0</v>
      </c>
      <c r="AE7" s="51">
        <v>0</v>
      </c>
      <c r="AF7" s="51">
        <v>0</v>
      </c>
      <c r="AG7" s="56">
        <f>IF((OR(AC7="",AC7="DNF",AC7="DNC")),"",IF(AC7="SDQ",AG$44,(AC7+(5*AD7)+(AE7*10)-(AF7*5))))</f>
        <v>29.51</v>
      </c>
    </row>
    <row r="8" spans="1:33" s="9" customFormat="1" x14ac:dyDescent="0.15">
      <c r="A8" s="62">
        <v>4</v>
      </c>
      <c r="B8" s="48" t="s">
        <v>86</v>
      </c>
      <c r="C8" s="48" t="s">
        <v>88</v>
      </c>
      <c r="D8" s="44"/>
      <c r="E8" s="49">
        <f>RANK(H8,H$4:H$43,1)</f>
        <v>12</v>
      </c>
      <c r="F8" s="50">
        <f>IF(J8=0,1,0)+IF(O8=0,1,0)+IF(T8=0,1,0)+IF(Y8=0,1,0)+IF(AD8=0,1,0)</f>
        <v>5</v>
      </c>
      <c r="G8" s="50">
        <f>J8+O8+T8+Y8+AD8</f>
        <v>0</v>
      </c>
      <c r="H8" s="59">
        <f>M8+R8+W8+AB8+AG8</f>
        <v>209.64000000000001</v>
      </c>
      <c r="I8" s="60">
        <v>46.13</v>
      </c>
      <c r="J8" s="44">
        <v>0</v>
      </c>
      <c r="K8" s="51">
        <v>0</v>
      </c>
      <c r="L8" s="51">
        <v>0</v>
      </c>
      <c r="M8" s="56">
        <f>IF((OR(I8="",I8="DNF",I8="DNC")),"",IF(I8="SDQ",$M$44,(I8+(5*J8)+(K8*10)-(L8*5))))</f>
        <v>46.13</v>
      </c>
      <c r="N8" s="60">
        <v>59.74</v>
      </c>
      <c r="O8" s="44">
        <v>0</v>
      </c>
      <c r="P8" s="51">
        <v>0</v>
      </c>
      <c r="Q8" s="51">
        <v>0</v>
      </c>
      <c r="R8" s="56">
        <f>IF((OR(N8="",N8="DNF",N8="DNC")),"",IF(N8="SDQ",$R$44,(N8+(5*O8)+(P8*10)-(Q8*5))))</f>
        <v>59.74</v>
      </c>
      <c r="S8" s="60">
        <v>33.47</v>
      </c>
      <c r="T8" s="44">
        <v>0</v>
      </c>
      <c r="U8" s="51">
        <v>0</v>
      </c>
      <c r="V8" s="51">
        <v>0</v>
      </c>
      <c r="W8" s="56">
        <f>IF((OR(S8="",S8="DNF",S8="DNC")),"",IF(S8="SDQ",W$44,(S8+(5*T8)+(U8*10)-(V8*5))))</f>
        <v>33.47</v>
      </c>
      <c r="X8" s="60">
        <v>34.58</v>
      </c>
      <c r="Y8" s="44">
        <v>0</v>
      </c>
      <c r="Z8" s="51">
        <v>0</v>
      </c>
      <c r="AA8" s="51">
        <v>0</v>
      </c>
      <c r="AB8" s="56">
        <f>IF((OR(X8="",X8="DNF",X8="DNC")),"",IF(X8="SDQ",AB$44,(X8+(5*Y8)+(Z8*10)-(AA8*5))))</f>
        <v>34.58</v>
      </c>
      <c r="AC8" s="60">
        <v>35.72</v>
      </c>
      <c r="AD8" s="44">
        <v>0</v>
      </c>
      <c r="AE8" s="51">
        <v>0</v>
      </c>
      <c r="AF8" s="51">
        <v>0</v>
      </c>
      <c r="AG8" s="56">
        <f>IF((OR(AC8="",AC8="DNF",AC8="DNC")),"",IF(AC8="SDQ",AG$44,(AC8+(5*AD8)+(AE8*10)-(AF8*5))))</f>
        <v>35.72</v>
      </c>
    </row>
    <row r="9" spans="1:33" s="9" customFormat="1" x14ac:dyDescent="0.15">
      <c r="A9" s="62">
        <v>5</v>
      </c>
      <c r="B9" s="48" t="s">
        <v>42</v>
      </c>
      <c r="C9" s="48" t="s">
        <v>50</v>
      </c>
      <c r="D9" s="44"/>
      <c r="E9" s="49">
        <f>RANK(H9,H$4:H$43,1)</f>
        <v>17</v>
      </c>
      <c r="F9" s="50">
        <f>IF(J9=0,1,0)+IF(O9=0,1,0)+IF(T9=0,1,0)+IF(Y9=0,1,0)+IF(AD9=0,1,0)</f>
        <v>2</v>
      </c>
      <c r="G9" s="50">
        <f>J9+O9+T9+Y9+AD9</f>
        <v>6</v>
      </c>
      <c r="H9" s="59">
        <f>M9+R9+W9+AB9+AG9</f>
        <v>252.63</v>
      </c>
      <c r="I9" s="60">
        <v>65.28</v>
      </c>
      <c r="J9" s="44">
        <v>4</v>
      </c>
      <c r="K9" s="51">
        <v>0</v>
      </c>
      <c r="L9" s="51">
        <v>0</v>
      </c>
      <c r="M9" s="56">
        <f>IF((OR(I9="",I9="DNF",I9="DNC")),"",IF(I9="SDQ",$M$44,(I9+(5*J9)+(K9*10)-(L9*5))))</f>
        <v>85.28</v>
      </c>
      <c r="N9" s="60">
        <v>38.64</v>
      </c>
      <c r="O9" s="44">
        <v>0</v>
      </c>
      <c r="P9" s="51">
        <v>0</v>
      </c>
      <c r="Q9" s="51">
        <v>0</v>
      </c>
      <c r="R9" s="56">
        <f>IF((OR(N9="",N9="DNF",N9="DNC")),"",IF(N9="SDQ",$R$44,(N9+(5*O9)+(P9*10)-(Q9*5))))</f>
        <v>38.64</v>
      </c>
      <c r="S9" s="60">
        <v>36.369999999999997</v>
      </c>
      <c r="T9" s="44">
        <v>0</v>
      </c>
      <c r="U9" s="51">
        <v>0</v>
      </c>
      <c r="V9" s="51">
        <v>0</v>
      </c>
      <c r="W9" s="56">
        <f>IF((OR(S9="",S9="DNF",S9="DNC")),"",IF(S9="SDQ",W$44,(S9+(5*T9)+(U9*10)-(V9*5))))</f>
        <v>36.369999999999997</v>
      </c>
      <c r="X9" s="60">
        <v>44.16</v>
      </c>
      <c r="Y9" s="44">
        <v>1</v>
      </c>
      <c r="Z9" s="51">
        <v>0</v>
      </c>
      <c r="AA9" s="51">
        <v>0</v>
      </c>
      <c r="AB9" s="56">
        <f>IF((OR(X9="",X9="DNF",X9="DNC")),"",IF(X9="SDQ",AB$44,(X9+(5*Y9)+(Z9*10)-(AA9*5))))</f>
        <v>49.16</v>
      </c>
      <c r="AC9" s="60">
        <v>38.18</v>
      </c>
      <c r="AD9" s="44">
        <v>1</v>
      </c>
      <c r="AE9" s="51">
        <v>0</v>
      </c>
      <c r="AF9" s="51">
        <v>0</v>
      </c>
      <c r="AG9" s="56">
        <f>IF((OR(AC9="",AC9="DNF",AC9="DNC")),"",IF(AC9="SDQ",AG$44,(AC9+(5*AD9)+(AE9*10)-(AF9*5))))</f>
        <v>43.18</v>
      </c>
    </row>
    <row r="10" spans="1:33" s="9" customFormat="1" x14ac:dyDescent="0.15">
      <c r="A10" s="62">
        <v>6</v>
      </c>
      <c r="B10" s="48" t="s">
        <v>47</v>
      </c>
      <c r="C10" s="48" t="s">
        <v>50</v>
      </c>
      <c r="D10" s="44"/>
      <c r="E10" s="49">
        <f>RANK(H10,H$4:H$43,1)</f>
        <v>28</v>
      </c>
      <c r="F10" s="50">
        <f>IF(J10=0,1,0)+IF(O10=0,1,0)+IF(T10=0,1,0)+IF(Y10=0,1,0)+IF(AD10=0,1,0)</f>
        <v>5</v>
      </c>
      <c r="G10" s="50">
        <f>J10+O10+T10+Y10+AD10</f>
        <v>0</v>
      </c>
      <c r="H10" s="59">
        <f>M10+R10+W10+AB10+AG10</f>
        <v>339.43999999999994</v>
      </c>
      <c r="I10" s="60">
        <v>80.22</v>
      </c>
      <c r="J10" s="44">
        <v>0</v>
      </c>
      <c r="K10" s="51">
        <v>0</v>
      </c>
      <c r="L10" s="51">
        <v>0</v>
      </c>
      <c r="M10" s="56">
        <f>IF((OR(I10="",I10="DNF",I10="DNC")),"",IF(I10="SDQ",$M$44,(I10+(5*J10)+(K10*10)-(L10*5))))</f>
        <v>80.22</v>
      </c>
      <c r="N10" s="60">
        <v>63.17</v>
      </c>
      <c r="O10" s="44">
        <v>0</v>
      </c>
      <c r="P10" s="51">
        <v>0</v>
      </c>
      <c r="Q10" s="51">
        <v>0</v>
      </c>
      <c r="R10" s="56">
        <f>IF((OR(N10="",N10="DNF",N10="DNC")),"",IF(N10="SDQ",$R$44,(N10+(5*O10)+(P10*10)-(Q10*5))))</f>
        <v>63.17</v>
      </c>
      <c r="S10" s="60">
        <v>61.81</v>
      </c>
      <c r="T10" s="44">
        <v>0</v>
      </c>
      <c r="U10" s="51">
        <v>0</v>
      </c>
      <c r="V10" s="51">
        <v>0</v>
      </c>
      <c r="W10" s="56">
        <f>IF((OR(S10="",S10="DNF",S10="DNC")),"",IF(S10="SDQ",W$44,(S10+(5*T10)+(U10*10)-(V10*5))))</f>
        <v>61.81</v>
      </c>
      <c r="X10" s="60">
        <v>67.099999999999994</v>
      </c>
      <c r="Y10" s="44">
        <v>0</v>
      </c>
      <c r="Z10" s="51">
        <v>0</v>
      </c>
      <c r="AA10" s="51">
        <v>0</v>
      </c>
      <c r="AB10" s="56">
        <f>IF((OR(X10="",X10="DNF",X10="DNC")),"",IF(X10="SDQ",AB$44,(X10+(5*Y10)+(Z10*10)-(AA10*5))))</f>
        <v>67.099999999999994</v>
      </c>
      <c r="AC10" s="60">
        <v>67.14</v>
      </c>
      <c r="AD10" s="44">
        <v>0</v>
      </c>
      <c r="AE10" s="51">
        <v>0</v>
      </c>
      <c r="AF10" s="51">
        <v>0</v>
      </c>
      <c r="AG10" s="56">
        <f>IF((OR(AC10="",AC10="DNF",AC10="DNC")),"",IF(AC10="SDQ",AG$44,(AC10+(5*AD10)+(AE10*10)-(AF10*5))))</f>
        <v>67.14</v>
      </c>
    </row>
    <row r="11" spans="1:33" s="9" customFormat="1" x14ac:dyDescent="0.15">
      <c r="A11" s="62">
        <v>7</v>
      </c>
      <c r="B11" s="48" t="s">
        <v>73</v>
      </c>
      <c r="C11" s="48" t="s">
        <v>81</v>
      </c>
      <c r="D11" s="44"/>
      <c r="E11" s="49">
        <f>RANK(H11,H$4:H$43,1)</f>
        <v>25</v>
      </c>
      <c r="F11" s="50">
        <f>IF(J11=0,1,0)+IF(O11=0,1,0)+IF(T11=0,1,0)+IF(Y11=0,1,0)+IF(AD11=0,1,0)</f>
        <v>3</v>
      </c>
      <c r="G11" s="50">
        <f>J11+O11+T11+Y11+AD11</f>
        <v>5</v>
      </c>
      <c r="H11" s="59">
        <f>M11+R11+W11+AB11+AG11</f>
        <v>307.33000000000004</v>
      </c>
      <c r="I11" s="60">
        <v>62.76</v>
      </c>
      <c r="J11" s="44">
        <v>0</v>
      </c>
      <c r="K11" s="51">
        <v>0</v>
      </c>
      <c r="L11" s="51">
        <v>0</v>
      </c>
      <c r="M11" s="56">
        <f>IF((OR(I11="",I11="DNF",I11="DNC")),"",IF(I11="SDQ",$M$44,(I11+(5*J11)+(K11*10)-(L11*5))))</f>
        <v>62.76</v>
      </c>
      <c r="N11" s="60">
        <v>55.55</v>
      </c>
      <c r="O11" s="44">
        <v>3</v>
      </c>
      <c r="P11" s="51">
        <v>0</v>
      </c>
      <c r="Q11" s="51">
        <v>0</v>
      </c>
      <c r="R11" s="56">
        <f>IF((OR(N11="",N11="DNF",N11="DNC")),"",IF(N11="SDQ",$R$44,(N11+(5*O11)+(P11*10)-(Q11*5))))</f>
        <v>70.55</v>
      </c>
      <c r="S11" s="60">
        <v>51.47</v>
      </c>
      <c r="T11" s="44">
        <v>0</v>
      </c>
      <c r="U11" s="51">
        <v>0</v>
      </c>
      <c r="V11" s="51">
        <v>0</v>
      </c>
      <c r="W11" s="56">
        <f>IF((OR(S11="",S11="DNF",S11="DNC")),"",IF(S11="SDQ",W$44,(S11+(5*T11)+(U11*10)-(V11*5))))</f>
        <v>51.47</v>
      </c>
      <c r="X11" s="60">
        <v>62.52</v>
      </c>
      <c r="Y11" s="44">
        <v>2</v>
      </c>
      <c r="Z11" s="51">
        <v>0</v>
      </c>
      <c r="AA11" s="51">
        <v>0</v>
      </c>
      <c r="AB11" s="56">
        <f>IF((OR(X11="",X11="DNF",X11="DNC")),"",IF(X11="SDQ",AB$44,(X11+(5*Y11)+(Z11*10)-(AA11*5))))</f>
        <v>72.52000000000001</v>
      </c>
      <c r="AC11" s="60">
        <v>50.03</v>
      </c>
      <c r="AD11" s="44">
        <v>0</v>
      </c>
      <c r="AE11" s="51">
        <v>0</v>
      </c>
      <c r="AF11" s="51">
        <v>0</v>
      </c>
      <c r="AG11" s="56">
        <f>IF((OR(AC11="",AC11="DNF",AC11="DNC")),"",IF(AC11="SDQ",AG$44,(AC11+(5*AD11)+(AE11*10)-(AF11*5))))</f>
        <v>50.03</v>
      </c>
    </row>
    <row r="12" spans="1:33" s="9" customFormat="1" x14ac:dyDescent="0.15">
      <c r="A12" s="62">
        <v>8</v>
      </c>
      <c r="B12" s="48" t="s">
        <v>54</v>
      </c>
      <c r="C12" s="48" t="s">
        <v>53</v>
      </c>
      <c r="D12" s="44"/>
      <c r="E12" s="49">
        <f>RANK(H12,H$4:H$43,1)</f>
        <v>7</v>
      </c>
      <c r="F12" s="50">
        <f>IF(J12=0,1,0)+IF(O12=0,1,0)+IF(T12=0,1,0)+IF(Y12=0,1,0)+IF(AD12=0,1,0)</f>
        <v>4</v>
      </c>
      <c r="G12" s="50">
        <f>J12+O12+T12+Y12+AD12</f>
        <v>1</v>
      </c>
      <c r="H12" s="59">
        <f>M12+R12+W12+AB12+AG12</f>
        <v>174.76</v>
      </c>
      <c r="I12" s="60">
        <v>42.88</v>
      </c>
      <c r="J12" s="44">
        <v>0</v>
      </c>
      <c r="K12" s="51">
        <v>0</v>
      </c>
      <c r="L12" s="51">
        <v>0</v>
      </c>
      <c r="M12" s="56">
        <f>IF((OR(I12="",I12="DNF",I12="DNC")),"",IF(I12="SDQ",$M$44,(I12+(5*J12)+(K12*10)-(L12*5))))</f>
        <v>42.88</v>
      </c>
      <c r="N12" s="60">
        <v>27.68</v>
      </c>
      <c r="O12" s="44">
        <v>0</v>
      </c>
      <c r="P12" s="51">
        <v>0</v>
      </c>
      <c r="Q12" s="51">
        <v>0</v>
      </c>
      <c r="R12" s="56">
        <f>IF((OR(N12="",N12="DNF",N12="DNC")),"",IF(N12="SDQ",$R$44,(N12+(5*O12)+(P12*10)-(Q12*5))))</f>
        <v>27.68</v>
      </c>
      <c r="S12" s="60">
        <v>32.15</v>
      </c>
      <c r="T12" s="44">
        <v>0</v>
      </c>
      <c r="U12" s="51">
        <v>0</v>
      </c>
      <c r="V12" s="51">
        <v>0</v>
      </c>
      <c r="W12" s="56">
        <f>IF((OR(S12="",S12="DNF",S12="DNC")),"",IF(S12="SDQ",W$44,(S12+(5*T12)+(U12*10)-(V12*5))))</f>
        <v>32.15</v>
      </c>
      <c r="X12" s="60">
        <v>32.880000000000003</v>
      </c>
      <c r="Y12" s="44">
        <v>1</v>
      </c>
      <c r="Z12" s="51">
        <v>0</v>
      </c>
      <c r="AA12" s="51">
        <v>0</v>
      </c>
      <c r="AB12" s="56">
        <f>IF((OR(X12="",X12="DNF",X12="DNC")),"",IF(X12="SDQ",AB$44,(X12+(5*Y12)+(Z12*10)-(AA12*5))))</f>
        <v>37.880000000000003</v>
      </c>
      <c r="AC12" s="60">
        <v>34.17</v>
      </c>
      <c r="AD12" s="80">
        <v>0</v>
      </c>
      <c r="AE12" s="51">
        <v>0</v>
      </c>
      <c r="AF12" s="51">
        <v>0</v>
      </c>
      <c r="AG12" s="56">
        <f>IF((OR(AC12="",AC12="DNF",AC12="DNC")),"",IF(AC12="SDQ",AG$44,(AC12+(5*AD12)+(AE12*10)-(AF12*5))))</f>
        <v>34.17</v>
      </c>
    </row>
    <row r="13" spans="1:33" s="9" customFormat="1" x14ac:dyDescent="0.15">
      <c r="A13" s="62">
        <v>9</v>
      </c>
      <c r="B13" s="48" t="s">
        <v>59</v>
      </c>
      <c r="C13" s="48" t="s">
        <v>53</v>
      </c>
      <c r="D13" s="44"/>
      <c r="E13" s="49">
        <f>RANK(H13,H$4:H$43,1)</f>
        <v>8</v>
      </c>
      <c r="F13" s="50">
        <f>IF(J13=0,1,0)+IF(O13=0,1,0)+IF(T13=0,1,0)+IF(Y13=0,1,0)+IF(AD13=0,1,0)</f>
        <v>3</v>
      </c>
      <c r="G13" s="50">
        <f>J13+O13+T13+Y13+AD13</f>
        <v>2</v>
      </c>
      <c r="H13" s="59">
        <f>M13+R13+W13+AB13+AG13</f>
        <v>176.93</v>
      </c>
      <c r="I13" s="60">
        <v>44.49</v>
      </c>
      <c r="J13" s="44">
        <v>0</v>
      </c>
      <c r="K13" s="51">
        <v>0</v>
      </c>
      <c r="L13" s="51">
        <v>0</v>
      </c>
      <c r="M13" s="56">
        <f>IF((OR(I13="",I13="DNF",I13="DNC")),"",IF(I13="SDQ",$M$44,(I13+(5*J13)+(K13*10)-(L13*5))))</f>
        <v>44.49</v>
      </c>
      <c r="N13" s="60">
        <v>27.8</v>
      </c>
      <c r="O13" s="44">
        <v>0</v>
      </c>
      <c r="P13" s="51">
        <v>0</v>
      </c>
      <c r="Q13" s="51">
        <v>0</v>
      </c>
      <c r="R13" s="56">
        <f>IF((OR(N13="",N13="DNF",N13="DNC")),"",IF(N13="SDQ",$R$44,(N13+(5*O13)+(P13*10)-(Q13*5))))</f>
        <v>27.8</v>
      </c>
      <c r="S13" s="60">
        <v>29.34</v>
      </c>
      <c r="T13" s="44">
        <v>1</v>
      </c>
      <c r="U13" s="51">
        <v>0</v>
      </c>
      <c r="V13" s="51">
        <v>0</v>
      </c>
      <c r="W13" s="56">
        <f>IF((OR(S13="",S13="DNF",S13="DNC")),"",IF(S13="SDQ",W$44,(S13+(5*T13)+(U13*10)-(V13*5))))</f>
        <v>34.340000000000003</v>
      </c>
      <c r="X13" s="60">
        <v>34</v>
      </c>
      <c r="Y13" s="44">
        <v>1</v>
      </c>
      <c r="Z13" s="51">
        <v>0</v>
      </c>
      <c r="AA13" s="51">
        <v>0</v>
      </c>
      <c r="AB13" s="56">
        <f>IF((OR(X13="",X13="DNF",X13="DNC")),"",IF(X13="SDQ",AB$44,(X13+(5*Y13)+(Z13*10)-(AA13*5))))</f>
        <v>39</v>
      </c>
      <c r="AC13" s="60">
        <v>31.3</v>
      </c>
      <c r="AD13" s="44">
        <v>0</v>
      </c>
      <c r="AE13" s="51">
        <v>0</v>
      </c>
      <c r="AF13" s="51">
        <v>0</v>
      </c>
      <c r="AG13" s="56">
        <f>IF((OR(AC13="",AC13="DNF",AC13="DNC")),"",IF(AC13="SDQ",AG$44,(AC13+(5*AD13)+(AE13*10)-(AF13*5))))</f>
        <v>31.3</v>
      </c>
    </row>
    <row r="14" spans="1:33" s="9" customFormat="1" x14ac:dyDescent="0.15">
      <c r="A14" s="62">
        <v>10</v>
      </c>
      <c r="B14" s="48" t="s">
        <v>60</v>
      </c>
      <c r="C14" s="48" t="s">
        <v>53</v>
      </c>
      <c r="D14" s="44"/>
      <c r="E14" s="49">
        <f>RANK(H14,H$4:H$43,1)</f>
        <v>13</v>
      </c>
      <c r="F14" s="50">
        <f>IF(J14=0,1,0)+IF(O14=0,1,0)+IF(T14=0,1,0)+IF(Y14=0,1,0)+IF(AD14=0,1,0)</f>
        <v>3</v>
      </c>
      <c r="G14" s="50">
        <f>J14+O14+T14+Y14+AD14</f>
        <v>2</v>
      </c>
      <c r="H14" s="59">
        <f>M14+R14+W14+AB14+AG14</f>
        <v>219.17000000000002</v>
      </c>
      <c r="I14" s="60">
        <v>47.5</v>
      </c>
      <c r="J14" s="44">
        <v>0</v>
      </c>
      <c r="K14" s="51">
        <v>0</v>
      </c>
      <c r="L14" s="51">
        <v>0</v>
      </c>
      <c r="M14" s="56">
        <f>IF((OR(I14="",I14="DNF",I14="DNC")),"",IF(I14="SDQ",$M$44,(I14+(5*J14)+(K14*10)-(L14*5))))</f>
        <v>47.5</v>
      </c>
      <c r="N14" s="60">
        <v>34.32</v>
      </c>
      <c r="O14" s="44">
        <v>0</v>
      </c>
      <c r="P14" s="51">
        <v>0</v>
      </c>
      <c r="Q14" s="51">
        <v>0</v>
      </c>
      <c r="R14" s="56">
        <f>IF((OR(N14="",N14="DNF",N14="DNC")),"",IF(N14="SDQ",$R$44,(N14+(5*O14)+(P14*10)-(Q14*5))))</f>
        <v>34.32</v>
      </c>
      <c r="S14" s="60">
        <v>41.29</v>
      </c>
      <c r="T14" s="44">
        <v>1</v>
      </c>
      <c r="U14" s="51">
        <v>0</v>
      </c>
      <c r="V14" s="51">
        <v>0</v>
      </c>
      <c r="W14" s="56">
        <f>IF((OR(S14="",S14="DNF",S14="DNC")),"",IF(S14="SDQ",W$44,(S14+(5*T14)+(U14*10)-(V14*5))))</f>
        <v>46.29</v>
      </c>
      <c r="X14" s="60">
        <v>37.64</v>
      </c>
      <c r="Y14" s="44">
        <v>1</v>
      </c>
      <c r="Z14" s="51">
        <v>0</v>
      </c>
      <c r="AA14" s="51">
        <v>0</v>
      </c>
      <c r="AB14" s="56">
        <f>IF((OR(X14="",X14="DNF",X14="DNC")),"",IF(X14="SDQ",AB$44,(X14+(5*Y14)+(Z14*10)-(AA14*5))))</f>
        <v>42.64</v>
      </c>
      <c r="AC14" s="60">
        <v>38.42</v>
      </c>
      <c r="AD14" s="44">
        <v>0</v>
      </c>
      <c r="AE14" s="51">
        <v>1</v>
      </c>
      <c r="AF14" s="51">
        <v>0</v>
      </c>
      <c r="AG14" s="56">
        <f>IF((OR(AC14="",AC14="DNF",AC14="DNC")),"",IF(AC14="SDQ",AG$44,(AC14+(5*AD14)+(AE14*10)-(AF14*5))))</f>
        <v>48.42</v>
      </c>
    </row>
    <row r="15" spans="1:33" s="9" customFormat="1" x14ac:dyDescent="0.15">
      <c r="A15" s="62">
        <v>11</v>
      </c>
      <c r="B15" s="48" t="s">
        <v>61</v>
      </c>
      <c r="C15" s="48" t="s">
        <v>53</v>
      </c>
      <c r="D15" s="44"/>
      <c r="E15" s="49">
        <f>RANK(H15,H$4:H$43,1)</f>
        <v>16</v>
      </c>
      <c r="F15" s="50">
        <f>IF(J15=0,1,0)+IF(O15=0,1,0)+IF(T15=0,1,0)+IF(Y15=0,1,0)+IF(AD15=0,1,0)</f>
        <v>4</v>
      </c>
      <c r="G15" s="50">
        <f>J15+O15+T15+Y15+AD15</f>
        <v>1</v>
      </c>
      <c r="H15" s="59">
        <f>M15+R15+W15+AB15+AG15</f>
        <v>248.45000000000002</v>
      </c>
      <c r="I15" s="60">
        <v>55.26</v>
      </c>
      <c r="J15" s="44">
        <v>0</v>
      </c>
      <c r="K15" s="51">
        <v>0</v>
      </c>
      <c r="L15" s="51">
        <v>0</v>
      </c>
      <c r="M15" s="56">
        <f>IF((OR(I15="",I15="DNF",I15="DNC")),"",IF(I15="SDQ",$M$44,(I15+(5*J15)+(K15*10)-(L15*5))))</f>
        <v>55.26</v>
      </c>
      <c r="N15" s="60">
        <v>42.93</v>
      </c>
      <c r="O15" s="44">
        <v>1</v>
      </c>
      <c r="P15" s="51">
        <v>0</v>
      </c>
      <c r="Q15" s="51">
        <v>0</v>
      </c>
      <c r="R15" s="56">
        <f>IF((OR(N15="",N15="DNF",N15="DNC")),"",IF(N15="SDQ",$R$44,(N15+(5*O15)+(P15*10)-(Q15*5))))</f>
        <v>47.93</v>
      </c>
      <c r="S15" s="60">
        <v>48.42</v>
      </c>
      <c r="T15" s="44">
        <v>0</v>
      </c>
      <c r="U15" s="51">
        <v>0</v>
      </c>
      <c r="V15" s="51">
        <v>0</v>
      </c>
      <c r="W15" s="56">
        <f>IF((OR(S15="",S15="DNF",S15="DNC")),"",IF(S15="SDQ",W$44,(S15+(5*T15)+(U15*10)-(V15*5))))</f>
        <v>48.42</v>
      </c>
      <c r="X15" s="60">
        <v>43.12</v>
      </c>
      <c r="Y15" s="44">
        <v>0</v>
      </c>
      <c r="Z15" s="51">
        <v>0</v>
      </c>
      <c r="AA15" s="51">
        <v>0</v>
      </c>
      <c r="AB15" s="56">
        <f>IF((OR(X15="",X15="DNF",X15="DNC")),"",IF(X15="SDQ",AB$44,(X15+(5*Y15)+(Z15*10)-(AA15*5))))</f>
        <v>43.12</v>
      </c>
      <c r="AC15" s="60">
        <v>53.72</v>
      </c>
      <c r="AD15" s="44">
        <v>0</v>
      </c>
      <c r="AE15" s="51">
        <v>0</v>
      </c>
      <c r="AF15" s="51">
        <v>0</v>
      </c>
      <c r="AG15" s="56">
        <f>IF((OR(AC15="",AC15="DNF",AC15="DNC")),"",IF(AC15="SDQ",AG$44,(AC15+(5*AD15)+(AE15*10)-(AF15*5))))</f>
        <v>53.72</v>
      </c>
    </row>
    <row r="16" spans="1:33" s="9" customFormat="1" x14ac:dyDescent="0.15">
      <c r="A16" s="62">
        <v>12</v>
      </c>
      <c r="B16" s="48" t="s">
        <v>48</v>
      </c>
      <c r="C16" s="48" t="s">
        <v>53</v>
      </c>
      <c r="D16" s="44"/>
      <c r="E16" s="49">
        <f>RANK(H16,H$4:H$43,1)</f>
        <v>19</v>
      </c>
      <c r="F16" s="50">
        <f>IF(J16=0,1,0)+IF(O16=0,1,0)+IF(T16=0,1,0)+IF(Y16=0,1,0)+IF(AD16=0,1,0)</f>
        <v>4</v>
      </c>
      <c r="G16" s="50">
        <f>J16+O16+T16+Y16+AD16</f>
        <v>2</v>
      </c>
      <c r="H16" s="59">
        <f>M16+R16+W16+AB16+AG16</f>
        <v>255.93</v>
      </c>
      <c r="I16" s="60">
        <v>86.44</v>
      </c>
      <c r="J16" s="44">
        <v>2</v>
      </c>
      <c r="K16" s="51">
        <v>0</v>
      </c>
      <c r="L16" s="51">
        <v>0</v>
      </c>
      <c r="M16" s="56">
        <f>IF((OR(I16="",I16="DNF",I16="DNC")),"",IF(I16="SDQ",$M$44,(I16+(5*J16)+(K16*10)-(L16*5))))</f>
        <v>96.44</v>
      </c>
      <c r="N16" s="60">
        <v>46.81</v>
      </c>
      <c r="O16" s="80">
        <v>0</v>
      </c>
      <c r="P16" s="51">
        <v>1</v>
      </c>
      <c r="Q16" s="51">
        <v>0</v>
      </c>
      <c r="R16" s="56">
        <f>IF((OR(N16="",N16="DNF",N16="DNC")),"",IF(N16="SDQ",$R$44,(N16+(5*O16)+(P16*10)-(Q16*5))))</f>
        <v>56.81</v>
      </c>
      <c r="S16" s="60">
        <v>34.47</v>
      </c>
      <c r="T16" s="44">
        <v>0</v>
      </c>
      <c r="U16" s="51">
        <v>0</v>
      </c>
      <c r="V16" s="51">
        <v>0</v>
      </c>
      <c r="W16" s="56">
        <f>IF((OR(S16="",S16="DNF",S16="DNC")),"",IF(S16="SDQ",W$44,(S16+(5*T16)+(U16*10)-(V16*5))))</f>
        <v>34.47</v>
      </c>
      <c r="X16" s="60">
        <v>34.22</v>
      </c>
      <c r="Y16" s="44">
        <v>0</v>
      </c>
      <c r="Z16" s="51">
        <v>0</v>
      </c>
      <c r="AA16" s="51">
        <v>0</v>
      </c>
      <c r="AB16" s="56">
        <f>IF((OR(X16="",X16="DNF",X16="DNC")),"",IF(X16="SDQ",AB$44,(X16+(5*Y16)+(Z16*10)-(AA16*5))))</f>
        <v>34.22</v>
      </c>
      <c r="AC16" s="60">
        <v>33.99</v>
      </c>
      <c r="AD16" s="44">
        <v>0</v>
      </c>
      <c r="AE16" s="51">
        <v>0</v>
      </c>
      <c r="AF16" s="51">
        <v>0</v>
      </c>
      <c r="AG16" s="56">
        <f>IF((OR(AC16="",AC16="DNF",AC16="DNC")),"",IF(AC16="SDQ",AG$44,(AC16+(5*AD16)+(AE16*10)-(AF16*5))))</f>
        <v>33.99</v>
      </c>
    </row>
    <row r="17" spans="1:33" s="9" customFormat="1" x14ac:dyDescent="0.15">
      <c r="A17" s="62">
        <v>13</v>
      </c>
      <c r="B17" s="48" t="s">
        <v>56</v>
      </c>
      <c r="C17" s="48" t="s">
        <v>53</v>
      </c>
      <c r="D17" s="44"/>
      <c r="E17" s="49">
        <f>RANK(H17,H$4:H$43,1)</f>
        <v>22</v>
      </c>
      <c r="F17" s="50">
        <f>IF(J17=0,1,0)+IF(O17=0,1,0)+IF(T17=0,1,0)+IF(Y17=0,1,0)+IF(AD17=0,1,0)</f>
        <v>5</v>
      </c>
      <c r="G17" s="50">
        <f>J17+O17+T17+Y17+AD17</f>
        <v>0</v>
      </c>
      <c r="H17" s="59">
        <f>M17+R17+W17+AB17+AG17</f>
        <v>297.67999999999995</v>
      </c>
      <c r="I17" s="60">
        <v>75.680000000000007</v>
      </c>
      <c r="J17" s="44">
        <v>0</v>
      </c>
      <c r="K17" s="51">
        <v>0</v>
      </c>
      <c r="L17" s="51">
        <v>0</v>
      </c>
      <c r="M17" s="56">
        <f>IF((OR(I17="",I17="DNF",I17="DNC")),"",IF(I17="SDQ",$M$44,(I17+(5*J17)+(K17*10)-(L17*5))))</f>
        <v>75.680000000000007</v>
      </c>
      <c r="N17" s="60">
        <v>41.54</v>
      </c>
      <c r="O17" s="44">
        <v>0</v>
      </c>
      <c r="P17" s="51">
        <v>0</v>
      </c>
      <c r="Q17" s="51">
        <v>0</v>
      </c>
      <c r="R17" s="56">
        <f>IF((OR(N17="",N17="DNF",N17="DNC")),"",IF(N17="SDQ",$R$44,(N17+(5*O17)+(P17*10)-(Q17*5))))</f>
        <v>41.54</v>
      </c>
      <c r="S17" s="60">
        <v>55.23</v>
      </c>
      <c r="T17" s="44">
        <v>0</v>
      </c>
      <c r="U17" s="51">
        <v>0</v>
      </c>
      <c r="V17" s="51">
        <v>0</v>
      </c>
      <c r="W17" s="56">
        <f>IF((OR(S17="",S17="DNF",S17="DNC")),"",IF(S17="SDQ",W$44,(S17+(5*T17)+(U17*10)-(V17*5))))</f>
        <v>55.23</v>
      </c>
      <c r="X17" s="60">
        <v>73.58</v>
      </c>
      <c r="Y17" s="44">
        <v>0</v>
      </c>
      <c r="Z17" s="51">
        <v>0</v>
      </c>
      <c r="AA17" s="51">
        <v>0</v>
      </c>
      <c r="AB17" s="56">
        <f>IF((OR(X17="",X17="DNF",X17="DNC")),"",IF(X17="SDQ",AB$44,(X17+(5*Y17)+(Z17*10)-(AA17*5))))</f>
        <v>73.58</v>
      </c>
      <c r="AC17" s="60">
        <v>51.65</v>
      </c>
      <c r="AD17" s="44">
        <v>0</v>
      </c>
      <c r="AE17" s="51">
        <v>0</v>
      </c>
      <c r="AF17" s="51">
        <v>0</v>
      </c>
      <c r="AG17" s="56">
        <f>IF((OR(AC17="",AC17="DNF",AC17="DNC")),"",IF(AC17="SDQ",AG$44,(AC17+(5*AD17)+(AE17*10)-(AF17*5))))</f>
        <v>51.65</v>
      </c>
    </row>
    <row r="18" spans="1:33" s="9" customFormat="1" x14ac:dyDescent="0.15">
      <c r="A18" s="62">
        <v>14</v>
      </c>
      <c r="B18" s="48" t="s">
        <v>74</v>
      </c>
      <c r="C18" s="48" t="s">
        <v>51</v>
      </c>
      <c r="D18" s="44"/>
      <c r="E18" s="49">
        <f>RANK(H18,H$4:H$43,1)</f>
        <v>6</v>
      </c>
      <c r="F18" s="50">
        <f>IF(J18=0,1,0)+IF(O18=0,1,0)+IF(T18=0,1,0)+IF(Y18=0,1,0)+IF(AD18=0,1,0)</f>
        <v>1</v>
      </c>
      <c r="G18" s="50">
        <f>J18+O18+T18+Y18+AD18</f>
        <v>9</v>
      </c>
      <c r="H18" s="59">
        <f>M18+R18+W18+AB18+AG18</f>
        <v>167.5</v>
      </c>
      <c r="I18" s="60">
        <v>32.119999999999997</v>
      </c>
      <c r="J18" s="44">
        <v>1</v>
      </c>
      <c r="K18" s="51">
        <v>0</v>
      </c>
      <c r="L18" s="51">
        <v>0</v>
      </c>
      <c r="M18" s="56">
        <f>IF((OR(I18="",I18="DNF",I18="DNC")),"",IF(I18="SDQ",$M$44,(I18+(5*J18)+(K18*10)-(L18*5))))</f>
        <v>37.119999999999997</v>
      </c>
      <c r="N18" s="60">
        <v>18.07</v>
      </c>
      <c r="O18" s="44">
        <v>0</v>
      </c>
      <c r="P18" s="51">
        <v>0</v>
      </c>
      <c r="Q18" s="51">
        <v>0</v>
      </c>
      <c r="R18" s="56">
        <f>IF((OR(N18="",N18="DNF",N18="DNC")),"",IF(N18="SDQ",$R$44,(N18+(5*O18)+(P18*10)-(Q18*5))))</f>
        <v>18.07</v>
      </c>
      <c r="S18" s="60">
        <v>23.62</v>
      </c>
      <c r="T18" s="44">
        <v>3</v>
      </c>
      <c r="U18" s="51">
        <v>0</v>
      </c>
      <c r="V18" s="51">
        <v>0</v>
      </c>
      <c r="W18" s="56">
        <f>IF((OR(S18="",S18="DNF",S18="DNC")),"",IF(S18="SDQ",W$44,(S18+(5*T18)+(U18*10)-(V18*5))))</f>
        <v>38.620000000000005</v>
      </c>
      <c r="X18" s="60">
        <v>25.16</v>
      </c>
      <c r="Y18" s="44">
        <v>3</v>
      </c>
      <c r="Z18" s="51">
        <v>0</v>
      </c>
      <c r="AA18" s="51">
        <v>0</v>
      </c>
      <c r="AB18" s="56">
        <f>IF((OR(X18="",X18="DNF",X18="DNC")),"",IF(X18="SDQ",AB$44,(X18+(5*Y18)+(Z18*10)-(AA18*5))))</f>
        <v>40.159999999999997</v>
      </c>
      <c r="AC18" s="60">
        <v>23.53</v>
      </c>
      <c r="AD18" s="44">
        <v>2</v>
      </c>
      <c r="AE18" s="51">
        <v>0</v>
      </c>
      <c r="AF18" s="51">
        <v>0</v>
      </c>
      <c r="AG18" s="56">
        <f>IF((OR(AC18="",AC18="DNF",AC18="DNC")),"",IF(AC18="SDQ",AG$44,(AC18+(5*AD18)+(AE18*10)-(AF18*5))))</f>
        <v>33.53</v>
      </c>
    </row>
    <row r="19" spans="1:33" s="9" customFormat="1" x14ac:dyDescent="0.15">
      <c r="A19" s="62">
        <v>15</v>
      </c>
      <c r="B19" s="48" t="s">
        <v>44</v>
      </c>
      <c r="C19" s="48" t="s">
        <v>51</v>
      </c>
      <c r="D19" s="44"/>
      <c r="E19" s="49">
        <f>RANK(H19,H$4:H$43,1)</f>
        <v>27</v>
      </c>
      <c r="F19" s="50">
        <f>IF(J19=0,1,0)+IF(O19=0,1,0)+IF(T19=0,1,0)+IF(Y19=0,1,0)+IF(AD19=0,1,0)</f>
        <v>3</v>
      </c>
      <c r="G19" s="50">
        <f>J19+O19+T19+Y19+AD19</f>
        <v>2</v>
      </c>
      <c r="H19" s="59">
        <f>M19+R19+W19+AB19+AG19</f>
        <v>325.05</v>
      </c>
      <c r="I19" s="60">
        <v>78.13</v>
      </c>
      <c r="J19" s="80">
        <v>0</v>
      </c>
      <c r="K19" s="51">
        <v>0</v>
      </c>
      <c r="L19" s="51">
        <v>0</v>
      </c>
      <c r="M19" s="56">
        <f>IF((OR(I19="",I19="DNF",I19="DNC")),"",IF(I19="SDQ",$M$44,(I19+(5*J19)+(K19*10)-(L19*5))))</f>
        <v>78.13</v>
      </c>
      <c r="N19" s="60">
        <v>52.23</v>
      </c>
      <c r="O19" s="44">
        <v>0</v>
      </c>
      <c r="P19" s="51">
        <v>0</v>
      </c>
      <c r="Q19" s="51">
        <v>0</v>
      </c>
      <c r="R19" s="56">
        <f>IF((OR(N19="",N19="DNF",N19="DNC")),"",IF(N19="SDQ",$R$44,(N19+(5*O19)+(P19*10)-(Q19*5))))</f>
        <v>52.23</v>
      </c>
      <c r="S19" s="60">
        <v>51.48</v>
      </c>
      <c r="T19" s="44">
        <v>0</v>
      </c>
      <c r="U19" s="51">
        <v>0</v>
      </c>
      <c r="V19" s="51">
        <v>0</v>
      </c>
      <c r="W19" s="56">
        <f>IF((OR(S19="",S19="DNF",S19="DNC")),"",IF(S19="SDQ",W$44,(S19+(5*T19)+(U19*10)-(V19*5))))</f>
        <v>51.48</v>
      </c>
      <c r="X19" s="60">
        <v>63.17</v>
      </c>
      <c r="Y19" s="44">
        <v>1</v>
      </c>
      <c r="Z19" s="51">
        <v>0</v>
      </c>
      <c r="AA19" s="51">
        <v>0</v>
      </c>
      <c r="AB19" s="56">
        <f>IF((OR(X19="",X19="DNF",X19="DNC")),"",IF(X19="SDQ",AB$44,(X19+(5*Y19)+(Z19*10)-(AA19*5))))</f>
        <v>68.17</v>
      </c>
      <c r="AC19" s="60">
        <v>70.040000000000006</v>
      </c>
      <c r="AD19" s="44">
        <v>1</v>
      </c>
      <c r="AE19" s="51">
        <v>0</v>
      </c>
      <c r="AF19" s="51">
        <v>0</v>
      </c>
      <c r="AG19" s="56">
        <f>IF((OR(AC19="",AC19="DNF",AC19="DNC")),"",IF(AC19="SDQ",AG$44,(AC19+(5*AD19)+(AE19*10)-(AF19*5))))</f>
        <v>75.040000000000006</v>
      </c>
    </row>
    <row r="20" spans="1:33" s="9" customFormat="1" x14ac:dyDescent="0.15">
      <c r="A20" s="62">
        <v>16</v>
      </c>
      <c r="B20" s="48" t="s">
        <v>49</v>
      </c>
      <c r="C20" s="48" t="s">
        <v>51</v>
      </c>
      <c r="D20" s="44"/>
      <c r="E20" s="49">
        <f>RANK(H20,H$4:H$43,1)</f>
        <v>35</v>
      </c>
      <c r="F20" s="50">
        <f>IF(J20=0,1,0)+IF(O20=0,1,0)+IF(T20=0,1,0)+IF(Y20=0,1,0)+IF(AD20=0,1,0)</f>
        <v>2</v>
      </c>
      <c r="G20" s="50">
        <f>J20+O20+T20+Y20+AD20</f>
        <v>11</v>
      </c>
      <c r="H20" s="59">
        <f>M20+R20+W20+AB20+AG20</f>
        <v>490.22</v>
      </c>
      <c r="I20" s="60">
        <v>96.81</v>
      </c>
      <c r="J20" s="44">
        <v>8</v>
      </c>
      <c r="K20" s="51">
        <v>0</v>
      </c>
      <c r="L20" s="51">
        <v>0</v>
      </c>
      <c r="M20" s="56">
        <f>IF((OR(I20="",I20="DNF",I20="DNC")),"",IF(I20="SDQ",$M$44,(I20+(5*J20)+(K20*10)-(L20*5))))</f>
        <v>136.81</v>
      </c>
      <c r="N20" s="60">
        <v>148.12</v>
      </c>
      <c r="O20" s="44">
        <v>2</v>
      </c>
      <c r="P20" s="51">
        <v>0</v>
      </c>
      <c r="Q20" s="51">
        <v>0</v>
      </c>
      <c r="R20" s="56">
        <f>IF((OR(N20="",N20="DNF",N20="DNC")),"",IF(N20="SDQ",$R$44,(N20+(5*O20)+(P20*10)-(Q20*5))))</f>
        <v>158.12</v>
      </c>
      <c r="S20" s="60">
        <v>60.01</v>
      </c>
      <c r="T20" s="80">
        <v>0</v>
      </c>
      <c r="U20" s="51">
        <v>0</v>
      </c>
      <c r="V20" s="51">
        <v>0</v>
      </c>
      <c r="W20" s="56">
        <f>IF((OR(S20="",S20="DNF",S20="DNC")),"",IF(S20="SDQ",W$44,(S20+(5*T20)+(U20*10)-(V20*5))))</f>
        <v>60.01</v>
      </c>
      <c r="X20" s="60">
        <v>69.38</v>
      </c>
      <c r="Y20" s="44">
        <v>0</v>
      </c>
      <c r="Z20" s="51">
        <v>0</v>
      </c>
      <c r="AA20" s="51">
        <v>0</v>
      </c>
      <c r="AB20" s="56">
        <f>IF((OR(X20="",X20="DNF",X20="DNC")),"",IF(X20="SDQ",AB$44,(X20+(5*Y20)+(Z20*10)-(AA20*5))))</f>
        <v>69.38</v>
      </c>
      <c r="AC20" s="60">
        <v>60.9</v>
      </c>
      <c r="AD20" s="44">
        <v>1</v>
      </c>
      <c r="AE20" s="51">
        <v>0</v>
      </c>
      <c r="AF20" s="51">
        <v>0</v>
      </c>
      <c r="AG20" s="56">
        <f>IF((OR(AC20="",AC20="DNF",AC20="DNC")),"",IF(AC20="SDQ",AG$44,(AC20+(5*AD20)+(AE20*10)-(AF20*5))))</f>
        <v>65.900000000000006</v>
      </c>
    </row>
    <row r="21" spans="1:33" s="9" customFormat="1" x14ac:dyDescent="0.15">
      <c r="A21" s="62">
        <v>17</v>
      </c>
      <c r="B21" s="48" t="s">
        <v>69</v>
      </c>
      <c r="C21" s="48" t="s">
        <v>77</v>
      </c>
      <c r="D21" s="44"/>
      <c r="E21" s="49">
        <f>RANK(H21,H$4:H$43,1)</f>
        <v>24</v>
      </c>
      <c r="F21" s="50">
        <f>IF(J21=0,1,0)+IF(O21=0,1,0)+IF(T21=0,1,0)+IF(Y21=0,1,0)+IF(AD21=0,1,0)</f>
        <v>1</v>
      </c>
      <c r="G21" s="50">
        <f>J21+O21+T21+Y21+AD21</f>
        <v>6</v>
      </c>
      <c r="H21" s="59">
        <f>M21+R21+W21+AB21+AG21</f>
        <v>304.14999999999998</v>
      </c>
      <c r="I21" s="60">
        <v>56.08</v>
      </c>
      <c r="J21" s="44">
        <v>1</v>
      </c>
      <c r="K21" s="51">
        <v>0</v>
      </c>
      <c r="L21" s="51">
        <v>0</v>
      </c>
      <c r="M21" s="56">
        <f>IF((OR(I21="",I21="DNF",I21="DNC")),"",IF(I21="SDQ",$M$44,(I21+(5*J21)+(K21*10)-(L21*5))))</f>
        <v>61.08</v>
      </c>
      <c r="N21" s="60">
        <v>41.81</v>
      </c>
      <c r="O21" s="44">
        <v>1</v>
      </c>
      <c r="P21" s="51">
        <v>0</v>
      </c>
      <c r="Q21" s="51">
        <v>0</v>
      </c>
      <c r="R21" s="56">
        <f>IF((OR(N21="",N21="DNF",N21="DNC")),"",IF(N21="SDQ",$R$44,(N21+(5*O21)+(P21*10)-(Q21*5))))</f>
        <v>46.81</v>
      </c>
      <c r="S21" s="60">
        <v>69.19</v>
      </c>
      <c r="T21" s="44">
        <v>2</v>
      </c>
      <c r="U21" s="51">
        <v>1</v>
      </c>
      <c r="V21" s="51">
        <v>0</v>
      </c>
      <c r="W21" s="56">
        <f>IF((OR(S21="",S21="DNF",S21="DNC")),"",IF(S21="SDQ",W$44,(S21+(5*T21)+(U21*10)-(V21*5))))</f>
        <v>89.19</v>
      </c>
      <c r="X21" s="60">
        <v>49.39</v>
      </c>
      <c r="Y21" s="44">
        <v>2</v>
      </c>
      <c r="Z21" s="51">
        <v>0</v>
      </c>
      <c r="AA21" s="51">
        <v>0</v>
      </c>
      <c r="AB21" s="56">
        <f>IF((OR(X21="",X21="DNF",X21="DNC")),"",IF(X21="SDQ",AB$44,(X21+(5*Y21)+(Z21*10)-(AA21*5))))</f>
        <v>59.39</v>
      </c>
      <c r="AC21" s="60">
        <v>47.68</v>
      </c>
      <c r="AD21" s="44">
        <v>0</v>
      </c>
      <c r="AE21" s="51">
        <v>0</v>
      </c>
      <c r="AF21" s="51">
        <v>0</v>
      </c>
      <c r="AG21" s="56">
        <f>IF((OR(AC21="",AC21="DNF",AC21="DNC")),"",IF(AC21="SDQ",AG$44,(AC21+(5*AD21)+(AE21*10)-(AF21*5))))</f>
        <v>47.68</v>
      </c>
    </row>
    <row r="22" spans="1:33" s="9" customFormat="1" x14ac:dyDescent="0.15">
      <c r="A22" s="62">
        <v>18</v>
      </c>
      <c r="B22" s="48" t="s">
        <v>43</v>
      </c>
      <c r="C22" s="48" t="s">
        <v>41</v>
      </c>
      <c r="D22" s="44"/>
      <c r="E22" s="49">
        <f>RANK(H22,H$4:H$43,1)</f>
        <v>4</v>
      </c>
      <c r="F22" s="50">
        <f>IF(J22=0,1,0)+IF(O22=0,1,0)+IF(T22=0,1,0)+IF(Y22=0,1,0)+IF(AD22=0,1,0)</f>
        <v>2</v>
      </c>
      <c r="G22" s="50">
        <f>J22+O22+T22+Y22+AD22</f>
        <v>3</v>
      </c>
      <c r="H22" s="59">
        <f>M22+R22+W22+AB22+AG22</f>
        <v>161.64999999999998</v>
      </c>
      <c r="I22" s="60">
        <v>35.369999999999997</v>
      </c>
      <c r="J22" s="44">
        <v>0</v>
      </c>
      <c r="K22" s="51">
        <v>0</v>
      </c>
      <c r="L22" s="51">
        <v>0</v>
      </c>
      <c r="M22" s="56">
        <f>IF((OR(I22="",I22="DNF",I22="DNC")),"",IF(I22="SDQ",$M$44,(I22+(5*J22)+(K22*10)-(L22*5))))</f>
        <v>35.369999999999997</v>
      </c>
      <c r="N22" s="60">
        <v>24.01</v>
      </c>
      <c r="O22" s="80">
        <v>1</v>
      </c>
      <c r="P22" s="51">
        <v>0</v>
      </c>
      <c r="Q22" s="51">
        <v>0</v>
      </c>
      <c r="R22" s="56">
        <f>IF((OR(N22="",N22="DNF",N22="DNC")),"",IF(N22="SDQ",$R$44,(N22+(5*O22)+(P22*10)-(Q22*5))))</f>
        <v>29.01</v>
      </c>
      <c r="S22" s="60">
        <v>27.89</v>
      </c>
      <c r="T22" s="44">
        <v>1</v>
      </c>
      <c r="U22" s="51">
        <v>0</v>
      </c>
      <c r="V22" s="51">
        <v>0</v>
      </c>
      <c r="W22" s="56">
        <f>IF((OR(S22="",S22="DNF",S22="DNC")),"",IF(S22="SDQ",W$44,(S22+(5*T22)+(U22*10)-(V22*5))))</f>
        <v>32.89</v>
      </c>
      <c r="X22" s="60">
        <v>31.11</v>
      </c>
      <c r="Y22" s="44">
        <v>0</v>
      </c>
      <c r="Z22" s="51">
        <v>0</v>
      </c>
      <c r="AA22" s="51">
        <v>0</v>
      </c>
      <c r="AB22" s="56">
        <f>IF((OR(X22="",X22="DNF",X22="DNC")),"",IF(X22="SDQ",AB$44,(X22+(5*Y22)+(Z22*10)-(AA22*5))))</f>
        <v>31.11</v>
      </c>
      <c r="AC22" s="60">
        <v>28.27</v>
      </c>
      <c r="AD22" s="44">
        <v>1</v>
      </c>
      <c r="AE22" s="51">
        <v>0</v>
      </c>
      <c r="AF22" s="51">
        <v>0</v>
      </c>
      <c r="AG22" s="56">
        <f>IF((OR(AC22="",AC22="DNF",AC22="DNC")),"",IF(AC22="SDQ",AG$44,(AC22+(5*AD22)+(AE22*10)-(AF22*5))))</f>
        <v>33.269999999999996</v>
      </c>
    </row>
    <row r="23" spans="1:33" s="9" customFormat="1" x14ac:dyDescent="0.15">
      <c r="A23" s="62">
        <v>19</v>
      </c>
      <c r="B23" s="48" t="s">
        <v>64</v>
      </c>
      <c r="C23" s="48" t="s">
        <v>41</v>
      </c>
      <c r="D23" s="44"/>
      <c r="E23" s="49">
        <f>RANK(H23,H$4:H$43,1)</f>
        <v>18</v>
      </c>
      <c r="F23" s="50">
        <f>IF(J23=0,1,0)+IF(O23=0,1,0)+IF(T23=0,1,0)+IF(Y23=0,1,0)+IF(AD23=0,1,0)</f>
        <v>4</v>
      </c>
      <c r="G23" s="50">
        <f>J23+O23+T23+Y23+AD23</f>
        <v>4</v>
      </c>
      <c r="H23" s="59">
        <f>M23+R23+W23+AB23+AG23</f>
        <v>254.44000000000003</v>
      </c>
      <c r="I23" s="60">
        <v>62.58</v>
      </c>
      <c r="J23" s="44">
        <v>4</v>
      </c>
      <c r="K23" s="51">
        <v>0</v>
      </c>
      <c r="L23" s="51">
        <v>0</v>
      </c>
      <c r="M23" s="56">
        <f>IF((OR(I23="",I23="DNF",I23="DNC")),"",IF(I23="SDQ",$M$44,(I23+(5*J23)+(K23*10)-(L23*5))))</f>
        <v>82.58</v>
      </c>
      <c r="N23" s="60">
        <v>35.450000000000003</v>
      </c>
      <c r="O23" s="44">
        <v>0</v>
      </c>
      <c r="P23" s="51">
        <v>0</v>
      </c>
      <c r="Q23" s="51">
        <v>0</v>
      </c>
      <c r="R23" s="56">
        <f>IF((OR(N23="",N23="DNF",N23="DNC")),"",IF(N23="SDQ",$R$44,(N23+(5*O23)+(P23*10)-(Q23*5))))</f>
        <v>35.450000000000003</v>
      </c>
      <c r="S23" s="60">
        <v>43.2</v>
      </c>
      <c r="T23" s="44">
        <v>0</v>
      </c>
      <c r="U23" s="51">
        <v>0</v>
      </c>
      <c r="V23" s="51">
        <v>0</v>
      </c>
      <c r="W23" s="56">
        <f>IF((OR(S23="",S23="DNF",S23="DNC")),"",IF(S23="SDQ",W$44,(S23+(5*T23)+(U23*10)-(V23*5))))</f>
        <v>43.2</v>
      </c>
      <c r="X23" s="60">
        <v>47.53</v>
      </c>
      <c r="Y23" s="80">
        <v>0</v>
      </c>
      <c r="Z23" s="51">
        <v>0</v>
      </c>
      <c r="AA23" s="51">
        <v>0</v>
      </c>
      <c r="AB23" s="56">
        <f>IF((OR(X23="",X23="DNF",X23="DNC")),"",IF(X23="SDQ",AB$44,(X23+(5*Y23)+(Z23*10)-(AA23*5))))</f>
        <v>47.53</v>
      </c>
      <c r="AC23" s="60">
        <v>45.68</v>
      </c>
      <c r="AD23" s="44">
        <v>0</v>
      </c>
      <c r="AE23" s="51">
        <v>0</v>
      </c>
      <c r="AF23" s="51">
        <v>0</v>
      </c>
      <c r="AG23" s="56">
        <f>IF((OR(AC23="",AC23="DNF",AC23="DNC")),"",IF(AC23="SDQ",AG$44,(AC23+(5*AD23)+(AE23*10)-(AF23*5))))</f>
        <v>45.68</v>
      </c>
    </row>
    <row r="24" spans="1:33" s="9" customFormat="1" x14ac:dyDescent="0.15">
      <c r="A24" s="62">
        <v>20</v>
      </c>
      <c r="B24" s="48" t="s">
        <v>55</v>
      </c>
      <c r="C24" s="48" t="s">
        <v>41</v>
      </c>
      <c r="D24" s="44"/>
      <c r="E24" s="49">
        <f>RANK(H24,H$4:H$43,1)</f>
        <v>21</v>
      </c>
      <c r="F24" s="50">
        <f>IF(J24=0,1,0)+IF(O24=0,1,0)+IF(T24=0,1,0)+IF(Y24=0,1,0)+IF(AD24=0,1,0)</f>
        <v>2</v>
      </c>
      <c r="G24" s="50">
        <f>J24+O24+T24+Y24+AD24</f>
        <v>6</v>
      </c>
      <c r="H24" s="59">
        <f>M24+R24+W24+AB24+AG24</f>
        <v>284.70999999999998</v>
      </c>
      <c r="I24" s="60">
        <v>56.17</v>
      </c>
      <c r="J24" s="44">
        <v>3</v>
      </c>
      <c r="K24" s="51">
        <v>0</v>
      </c>
      <c r="L24" s="51">
        <v>0</v>
      </c>
      <c r="M24" s="56">
        <f>IF((OR(I24="",I24="DNF",I24="DNC")),"",IF(I24="SDQ",$M$44,(I24+(5*J24)+(K24*10)-(L24*5))))</f>
        <v>71.17</v>
      </c>
      <c r="N24" s="60">
        <v>51.1</v>
      </c>
      <c r="O24" s="44">
        <v>2</v>
      </c>
      <c r="P24" s="51">
        <v>1</v>
      </c>
      <c r="Q24" s="51">
        <v>0</v>
      </c>
      <c r="R24" s="56">
        <f>IF((OR(N24="",N24="DNF",N24="DNC")),"",IF(N24="SDQ",$R$44,(N24+(5*O24)+(P24*10)-(Q24*5))))</f>
        <v>71.099999999999994</v>
      </c>
      <c r="S24" s="60">
        <v>43.16</v>
      </c>
      <c r="T24" s="44">
        <v>0</v>
      </c>
      <c r="U24" s="51">
        <v>0</v>
      </c>
      <c r="V24" s="51">
        <v>0</v>
      </c>
      <c r="W24" s="56">
        <f>IF((OR(S24="",S24="DNF",S24="DNC")),"",IF(S24="SDQ",W$44,(S24+(5*T24)+(U24*10)-(V24*5))))</f>
        <v>43.16</v>
      </c>
      <c r="X24" s="60">
        <v>44.59</v>
      </c>
      <c r="Y24" s="44">
        <v>1</v>
      </c>
      <c r="Z24" s="51">
        <v>1</v>
      </c>
      <c r="AA24" s="51">
        <v>0</v>
      </c>
      <c r="AB24" s="56">
        <f>IF((OR(X24="",X24="DNF",X24="DNC")),"",IF(X24="SDQ",AB$44,(X24+(5*Y24)+(Z24*10)-(AA24*5))))</f>
        <v>59.59</v>
      </c>
      <c r="AC24" s="60">
        <v>39.69</v>
      </c>
      <c r="AD24" s="44">
        <v>0</v>
      </c>
      <c r="AE24" s="51">
        <v>0</v>
      </c>
      <c r="AF24" s="51">
        <v>0</v>
      </c>
      <c r="AG24" s="56">
        <f>IF((OR(AC24="",AC24="DNF",AC24="DNC")),"",IF(AC24="SDQ",AG$44,(AC24+(5*AD24)+(AE24*10)-(AF24*5))))</f>
        <v>39.69</v>
      </c>
    </row>
    <row r="25" spans="1:33" s="9" customFormat="1" x14ac:dyDescent="0.15">
      <c r="A25" s="62">
        <v>21</v>
      </c>
      <c r="B25" s="48" t="s">
        <v>90</v>
      </c>
      <c r="C25" s="48" t="s">
        <v>41</v>
      </c>
      <c r="D25" s="44"/>
      <c r="E25" s="49">
        <f>RANK(H25,H$4:H$43,1)</f>
        <v>34</v>
      </c>
      <c r="F25" s="50">
        <f>IF(J25=0,1,0)+IF(O25=0,1,0)+IF(T25=0,1,0)+IF(Y25=0,1,0)+IF(AD25=0,1,0)</f>
        <v>0</v>
      </c>
      <c r="G25" s="50">
        <f>J25+O25+T25+Y25+AD25</f>
        <v>19</v>
      </c>
      <c r="H25" s="59">
        <f>M25+R25+W25+AB25+AG25</f>
        <v>457.98</v>
      </c>
      <c r="I25" s="60">
        <v>84.4</v>
      </c>
      <c r="J25" s="44">
        <v>4</v>
      </c>
      <c r="K25" s="51">
        <v>0</v>
      </c>
      <c r="L25" s="51">
        <v>0</v>
      </c>
      <c r="M25" s="56">
        <f>IF((OR(I25="",I25="DNF",I25="DNC")),"",IF(I25="SDQ",$M$44,(I25+(5*J25)+(K25*10)-(L25*5))))</f>
        <v>104.4</v>
      </c>
      <c r="N25" s="60">
        <v>60.41</v>
      </c>
      <c r="O25" s="44">
        <v>5</v>
      </c>
      <c r="P25" s="51">
        <v>0</v>
      </c>
      <c r="Q25" s="51">
        <v>0</v>
      </c>
      <c r="R25" s="56">
        <f>IF((OR(N25="",N25="DNF",N25="DNC")),"",IF(N25="SDQ",$R$44,(N25+(5*O25)+(P25*10)-(Q25*5))))</f>
        <v>85.41</v>
      </c>
      <c r="S25" s="60">
        <v>68.94</v>
      </c>
      <c r="T25" s="44">
        <v>4</v>
      </c>
      <c r="U25" s="51">
        <v>1</v>
      </c>
      <c r="V25" s="51">
        <v>0</v>
      </c>
      <c r="W25" s="56">
        <f>IF((OR(S25="",S25="DNF",S25="DNC")),"",IF(S25="SDQ",W$44,(S25+(5*T25)+(U25*10)-(V25*5))))</f>
        <v>98.94</v>
      </c>
      <c r="X25" s="60">
        <v>65.38</v>
      </c>
      <c r="Y25" s="44">
        <v>4</v>
      </c>
      <c r="Z25" s="51">
        <v>0</v>
      </c>
      <c r="AA25" s="51">
        <v>0</v>
      </c>
      <c r="AB25" s="56">
        <f>IF((OR(X25="",X25="DNF",X25="DNC")),"",IF(X25="SDQ",AB$44,(X25+(5*Y25)+(Z25*10)-(AA25*5))))</f>
        <v>85.38</v>
      </c>
      <c r="AC25" s="60">
        <v>73.849999999999994</v>
      </c>
      <c r="AD25" s="44">
        <v>2</v>
      </c>
      <c r="AE25" s="51">
        <v>0</v>
      </c>
      <c r="AF25" s="51">
        <v>0</v>
      </c>
      <c r="AG25" s="56">
        <f>IF((OR(AC25="",AC25="DNF",AC25="DNC")),"",IF(AC25="SDQ",AG$44,(AC25+(5*AD25)+(AE25*10)-(AF25*5))))</f>
        <v>83.85</v>
      </c>
    </row>
    <row r="26" spans="1:33" s="9" customFormat="1" x14ac:dyDescent="0.15">
      <c r="A26" s="62">
        <v>22</v>
      </c>
      <c r="B26" s="48" t="s">
        <v>70</v>
      </c>
      <c r="C26" s="48" t="s">
        <v>78</v>
      </c>
      <c r="D26" s="44"/>
      <c r="E26" s="49">
        <f>RANK(H26,H$4:H$43,1)</f>
        <v>11</v>
      </c>
      <c r="F26" s="50">
        <f>IF(J26=0,1,0)+IF(O26=0,1,0)+IF(T26=0,1,0)+IF(Y26=0,1,0)+IF(AD26=0,1,0)</f>
        <v>5</v>
      </c>
      <c r="G26" s="50">
        <f>J26+O26+T26+Y26+AD26</f>
        <v>0</v>
      </c>
      <c r="H26" s="59">
        <f>M26+R26+W26+AB26+AG26</f>
        <v>208.10000000000002</v>
      </c>
      <c r="I26" s="60">
        <v>46.01</v>
      </c>
      <c r="J26" s="44">
        <v>0</v>
      </c>
      <c r="K26" s="51">
        <v>0</v>
      </c>
      <c r="L26" s="51">
        <v>0</v>
      </c>
      <c r="M26" s="56">
        <f>IF((OR(I26="",I26="DNF",I26="DNC")),"",IF(I26="SDQ",$M$44,(I26+(5*J26)+(K26*10)-(L26*5))))</f>
        <v>46.01</v>
      </c>
      <c r="N26" s="60">
        <v>34.67</v>
      </c>
      <c r="O26" s="44">
        <v>0</v>
      </c>
      <c r="P26" s="51">
        <v>0</v>
      </c>
      <c r="Q26" s="51">
        <v>0</v>
      </c>
      <c r="R26" s="56">
        <f>IF((OR(N26="",N26="DNF",N26="DNC")),"",IF(N26="SDQ",$R$44,(N26+(5*O26)+(P26*10)-(Q26*5))))</f>
        <v>34.67</v>
      </c>
      <c r="S26" s="60">
        <v>39.47</v>
      </c>
      <c r="T26" s="44">
        <v>0</v>
      </c>
      <c r="U26" s="51">
        <v>0</v>
      </c>
      <c r="V26" s="51">
        <v>0</v>
      </c>
      <c r="W26" s="56">
        <f>IF((OR(S26="",S26="DNF",S26="DNC")),"",IF(S26="SDQ",W$44,(S26+(5*T26)+(U26*10)-(V26*5))))</f>
        <v>39.47</v>
      </c>
      <c r="X26" s="60">
        <v>41.62</v>
      </c>
      <c r="Y26" s="44">
        <v>0</v>
      </c>
      <c r="Z26" s="51">
        <v>0</v>
      </c>
      <c r="AA26" s="51">
        <v>0</v>
      </c>
      <c r="AB26" s="56">
        <f>IF((OR(X26="",X26="DNF",X26="DNC")),"",IF(X26="SDQ",AB$44,(X26+(5*Y26)+(Z26*10)-(AA26*5))))</f>
        <v>41.62</v>
      </c>
      <c r="AC26" s="60">
        <v>46.33</v>
      </c>
      <c r="AD26" s="44">
        <v>0</v>
      </c>
      <c r="AE26" s="51">
        <v>0</v>
      </c>
      <c r="AF26" s="51">
        <v>0</v>
      </c>
      <c r="AG26" s="56">
        <f>IF((OR(AC26="",AC26="DNF",AC26="DNC")),"",IF(AC26="SDQ",AG$44,(AC26+(5*AD26)+(AE26*10)-(AF26*5))))</f>
        <v>46.33</v>
      </c>
    </row>
    <row r="27" spans="1:33" s="9" customFormat="1" x14ac:dyDescent="0.15">
      <c r="A27" s="62">
        <v>23</v>
      </c>
      <c r="B27" s="48" t="s">
        <v>85</v>
      </c>
      <c r="C27" s="48" t="s">
        <v>89</v>
      </c>
      <c r="D27" s="44"/>
      <c r="E27" s="49">
        <f>RANK(H27,H$4:H$43,1)</f>
        <v>20</v>
      </c>
      <c r="F27" s="50">
        <f>IF(J27=0,1,0)+IF(O27=0,1,0)+IF(T27=0,1,0)+IF(Y27=0,1,0)+IF(AD27=0,1,0)</f>
        <v>3</v>
      </c>
      <c r="G27" s="50">
        <f>J27+O27+T27+Y27+AD27</f>
        <v>3</v>
      </c>
      <c r="H27" s="59">
        <f>M27+R27+W27+AB27+AG27</f>
        <v>279.06</v>
      </c>
      <c r="I27" s="60">
        <v>58</v>
      </c>
      <c r="J27" s="44">
        <v>0</v>
      </c>
      <c r="K27" s="51">
        <v>0</v>
      </c>
      <c r="L27" s="51">
        <v>0</v>
      </c>
      <c r="M27" s="56">
        <f>IF((OR(I27="",I27="DNF",I27="DNC")),"",IF(I27="SDQ",$M$44,(I27+(5*J27)+(K27*10)-(L27*5))))</f>
        <v>58</v>
      </c>
      <c r="N27" s="60">
        <v>43.11</v>
      </c>
      <c r="O27" s="44">
        <v>1</v>
      </c>
      <c r="P27" s="51">
        <v>0</v>
      </c>
      <c r="Q27" s="51">
        <v>0</v>
      </c>
      <c r="R27" s="56">
        <f>IF((OR(N27="",N27="DNF",N27="DNC")),"",IF(N27="SDQ",$R$44,(N27+(5*O27)+(P27*10)-(Q27*5))))</f>
        <v>48.11</v>
      </c>
      <c r="S27" s="60">
        <v>46.17</v>
      </c>
      <c r="T27" s="44">
        <v>0</v>
      </c>
      <c r="U27" s="51">
        <v>0</v>
      </c>
      <c r="V27" s="51">
        <v>0</v>
      </c>
      <c r="W27" s="56">
        <f>IF((OR(S27="",S27="DNF",S27="DNC")),"",IF(S27="SDQ",W$44,(S27+(5*T27)+(U27*10)-(V27*5))))</f>
        <v>46.17</v>
      </c>
      <c r="X27" s="60">
        <v>54.54</v>
      </c>
      <c r="Y27" s="44">
        <v>0</v>
      </c>
      <c r="Z27" s="51">
        <v>0</v>
      </c>
      <c r="AA27" s="51">
        <v>0</v>
      </c>
      <c r="AB27" s="56">
        <f>IF((OR(X27="",X27="DNF",X27="DNC")),"",IF(X27="SDQ",AB$44,(X27+(5*Y27)+(Z27*10)-(AA27*5))))</f>
        <v>54.54</v>
      </c>
      <c r="AC27" s="60">
        <v>62.24</v>
      </c>
      <c r="AD27" s="44">
        <v>2</v>
      </c>
      <c r="AE27" s="51">
        <v>0</v>
      </c>
      <c r="AF27" s="51">
        <v>0</v>
      </c>
      <c r="AG27" s="56">
        <f>IF((OR(AC27="",AC27="DNF",AC27="DNC")),"",IF(AC27="SDQ",AG$44,(AC27+(5*AD27)+(AE27*10)-(AF27*5))))</f>
        <v>72.240000000000009</v>
      </c>
    </row>
    <row r="28" spans="1:33" s="9" customFormat="1" x14ac:dyDescent="0.15">
      <c r="A28" s="62">
        <v>24</v>
      </c>
      <c r="B28" s="48" t="s">
        <v>71</v>
      </c>
      <c r="C28" s="48" t="s">
        <v>79</v>
      </c>
      <c r="D28" s="44"/>
      <c r="E28" s="49">
        <f>RANK(H28,H$4:H$43,1)</f>
        <v>1</v>
      </c>
      <c r="F28" s="50">
        <f>IF(J28=0,1,0)+IF(O28=0,1,0)+IF(T28=0,1,0)+IF(Y28=0,1,0)+IF(AD28=0,1,0)</f>
        <v>5</v>
      </c>
      <c r="G28" s="50">
        <f>J28+O28+T28+Y28+AD28</f>
        <v>0</v>
      </c>
      <c r="H28" s="59">
        <f>M28+R28+W28+AB28+AG28</f>
        <v>126.82999999999998</v>
      </c>
      <c r="I28" s="60">
        <v>32.270000000000003</v>
      </c>
      <c r="J28" s="44">
        <v>0</v>
      </c>
      <c r="K28" s="51">
        <v>0</v>
      </c>
      <c r="L28" s="51">
        <v>0</v>
      </c>
      <c r="M28" s="56">
        <f>IF((OR(I28="",I28="DNF",I28="DNC")),"",IF(I28="SDQ",$M$44,(I28+(5*J28)+(K28*10)-(L28*5))))</f>
        <v>32.270000000000003</v>
      </c>
      <c r="N28" s="60">
        <v>19.239999999999998</v>
      </c>
      <c r="O28" s="44">
        <v>0</v>
      </c>
      <c r="P28" s="51">
        <v>0</v>
      </c>
      <c r="Q28" s="51">
        <v>0</v>
      </c>
      <c r="R28" s="56">
        <f>IF((OR(N28="",N28="DNF",N28="DNC")),"",IF(N28="SDQ",$R$44,(N28+(5*O28)+(P28*10)-(Q28*5))))</f>
        <v>19.239999999999998</v>
      </c>
      <c r="S28" s="60">
        <v>25.9</v>
      </c>
      <c r="T28" s="44">
        <v>0</v>
      </c>
      <c r="U28" s="51">
        <v>0</v>
      </c>
      <c r="V28" s="51">
        <v>0</v>
      </c>
      <c r="W28" s="56">
        <f>IF((OR(S28="",S28="DNF",S28="DNC")),"",IF(S28="SDQ",W$44,(S28+(5*T28)+(U28*10)-(V28*5))))</f>
        <v>25.9</v>
      </c>
      <c r="X28" s="60">
        <v>25.07</v>
      </c>
      <c r="Y28" s="44">
        <v>0</v>
      </c>
      <c r="Z28" s="51">
        <v>0</v>
      </c>
      <c r="AA28" s="51">
        <v>0</v>
      </c>
      <c r="AB28" s="56">
        <f>IF((OR(X28="",X28="DNF",X28="DNC")),"",IF(X28="SDQ",AB$44,(X28+(5*Y28)+(Z28*10)-(AA28*5))))</f>
        <v>25.07</v>
      </c>
      <c r="AC28" s="60">
        <v>24.35</v>
      </c>
      <c r="AD28" s="44">
        <v>0</v>
      </c>
      <c r="AE28" s="51">
        <v>0</v>
      </c>
      <c r="AF28" s="51">
        <v>0</v>
      </c>
      <c r="AG28" s="56">
        <f>IF((OR(AC28="",AC28="DNF",AC28="DNC")),"",IF(AC28="SDQ",AG$44,(AC28+(5*AD28)+(AE28*10)-(AF28*5))))</f>
        <v>24.35</v>
      </c>
    </row>
    <row r="29" spans="1:33" s="9" customFormat="1" x14ac:dyDescent="0.15">
      <c r="A29" s="62">
        <v>25</v>
      </c>
      <c r="B29" s="48" t="s">
        <v>35</v>
      </c>
      <c r="C29" s="48" t="s">
        <v>39</v>
      </c>
      <c r="D29" s="44"/>
      <c r="E29" s="49">
        <f>RANK(H29,H$4:H$43,1)</f>
        <v>37</v>
      </c>
      <c r="F29" s="50">
        <f>IF(J29=0,1,0)+IF(O29=0,1,0)+IF(T29=0,1,0)+IF(Y29=0,1,0)+IF(AD29=0,1,0)</f>
        <v>0</v>
      </c>
      <c r="G29" s="50">
        <f>J29+O29+T29+Y29+AD29</f>
        <v>22</v>
      </c>
      <c r="H29" s="59">
        <f>M29+R29+W29+AB29+AG29</f>
        <v>502.11</v>
      </c>
      <c r="I29" s="60">
        <v>86.22</v>
      </c>
      <c r="J29" s="44">
        <v>3</v>
      </c>
      <c r="K29" s="51">
        <v>0</v>
      </c>
      <c r="L29" s="51">
        <v>0</v>
      </c>
      <c r="M29" s="56">
        <f>IF((OR(I29="",I29="DNF",I29="DNC")),"",IF(I29="SDQ",$M$44,(I29+(5*J29)+(K29*10)-(L29*5))))</f>
        <v>101.22</v>
      </c>
      <c r="N29" s="60">
        <v>75.13</v>
      </c>
      <c r="O29" s="44">
        <v>3</v>
      </c>
      <c r="P29" s="51">
        <v>0</v>
      </c>
      <c r="Q29" s="51">
        <v>0</v>
      </c>
      <c r="R29" s="56">
        <f>IF((OR(N29="",N29="DNF",N29="DNC")),"",IF(N29="SDQ",$R$44,(N29+(5*O29)+(P29*10)-(Q29*5))))</f>
        <v>90.13</v>
      </c>
      <c r="S29" s="60">
        <v>78.45</v>
      </c>
      <c r="T29" s="44">
        <v>3</v>
      </c>
      <c r="U29" s="51">
        <v>0</v>
      </c>
      <c r="V29" s="51">
        <v>0</v>
      </c>
      <c r="W29" s="56">
        <f>IF((OR(S29="",S29="DNF",S29="DNC")),"",IF(S29="SDQ",W$44,(S29+(5*T29)+(U29*10)-(V29*5))))</f>
        <v>93.45</v>
      </c>
      <c r="X29" s="60">
        <v>84.29</v>
      </c>
      <c r="Y29" s="44">
        <v>8</v>
      </c>
      <c r="Z29" s="51">
        <v>0</v>
      </c>
      <c r="AA29" s="51">
        <v>0</v>
      </c>
      <c r="AB29" s="56">
        <f>IF((OR(X29="",X29="DNF",X29="DNC")),"",IF(X29="SDQ",AB$44,(X29+(5*Y29)+(Z29*10)-(AA29*5))))</f>
        <v>124.29</v>
      </c>
      <c r="AC29" s="60">
        <v>68.02</v>
      </c>
      <c r="AD29" s="44">
        <v>5</v>
      </c>
      <c r="AE29" s="51">
        <v>0</v>
      </c>
      <c r="AF29" s="51">
        <v>0</v>
      </c>
      <c r="AG29" s="56">
        <f>IF((OR(AC29="",AC29="DNF",AC29="DNC")),"",IF(AC29="SDQ",AG$44,(AC29+(5*AD29)+(AE29*10)-(AF29*5))))</f>
        <v>93.02</v>
      </c>
    </row>
    <row r="30" spans="1:33" s="9" customFormat="1" x14ac:dyDescent="0.15">
      <c r="A30" s="62">
        <v>26</v>
      </c>
      <c r="B30" s="48" t="s">
        <v>72</v>
      </c>
      <c r="C30" s="48" t="s">
        <v>80</v>
      </c>
      <c r="D30" s="44"/>
      <c r="E30" s="49">
        <f>RANK(H30,H$4:H$43,1)</f>
        <v>9</v>
      </c>
      <c r="F30" s="50">
        <f>IF(J30=0,1,0)+IF(O30=0,1,0)+IF(T30=0,1,0)+IF(Y30=0,1,0)+IF(AD30=0,1,0)</f>
        <v>5</v>
      </c>
      <c r="G30" s="50">
        <f>J30+O30+T30+Y30+AD30</f>
        <v>0</v>
      </c>
      <c r="H30" s="59">
        <f>M30+R30+W30+AB30+AG30</f>
        <v>188.52</v>
      </c>
      <c r="I30" s="60">
        <v>49</v>
      </c>
      <c r="J30" s="44">
        <v>0</v>
      </c>
      <c r="K30" s="51">
        <v>0</v>
      </c>
      <c r="L30" s="51">
        <v>0</v>
      </c>
      <c r="M30" s="56">
        <f>IF((OR(I30="",I30="DNF",I30="DNC")),"",IF(I30="SDQ",$M$44,(I30+(5*J30)+(K30*10)-(L30*5))))</f>
        <v>49</v>
      </c>
      <c r="N30" s="60">
        <v>33.43</v>
      </c>
      <c r="O30" s="44">
        <v>0</v>
      </c>
      <c r="P30" s="51">
        <v>0</v>
      </c>
      <c r="Q30" s="51">
        <v>0</v>
      </c>
      <c r="R30" s="56">
        <f>IF((OR(N30="",N30="DNF",N30="DNC")),"",IF(N30="SDQ",$R$44,(N30+(5*O30)+(P30*10)-(Q30*5))))</f>
        <v>33.43</v>
      </c>
      <c r="S30" s="60">
        <v>33.21</v>
      </c>
      <c r="T30" s="44">
        <v>0</v>
      </c>
      <c r="U30" s="51">
        <v>0</v>
      </c>
      <c r="V30" s="51">
        <v>0</v>
      </c>
      <c r="W30" s="56">
        <f>IF((OR(S30="",S30="DNF",S30="DNC")),"",IF(S30="SDQ",W$44,(S30+(5*T30)+(U30*10)-(V30*5))))</f>
        <v>33.21</v>
      </c>
      <c r="X30" s="60">
        <v>34.51</v>
      </c>
      <c r="Y30" s="44">
        <v>0</v>
      </c>
      <c r="Z30" s="51">
        <v>0</v>
      </c>
      <c r="AA30" s="51">
        <v>0</v>
      </c>
      <c r="AB30" s="56">
        <f>IF((OR(X30="",X30="DNF",X30="DNC")),"",IF(X30="SDQ",AB$44,(X30+(5*Y30)+(Z30*10)-(AA30*5))))</f>
        <v>34.51</v>
      </c>
      <c r="AC30" s="60">
        <v>38.369999999999997</v>
      </c>
      <c r="AD30" s="80">
        <v>0</v>
      </c>
      <c r="AE30" s="51">
        <v>0</v>
      </c>
      <c r="AF30" s="51">
        <v>0</v>
      </c>
      <c r="AG30" s="56">
        <f>IF((OR(AC30="",AC30="DNF",AC30="DNC")),"",IF(AC30="SDQ",AG$44,(AC30+(5*AD30)+(AE30*10)-(AF30*5))))</f>
        <v>38.369999999999997</v>
      </c>
    </row>
    <row r="31" spans="1:33" s="9" customFormat="1" x14ac:dyDescent="0.15">
      <c r="A31" s="62">
        <v>27</v>
      </c>
      <c r="B31" s="48" t="s">
        <v>37</v>
      </c>
      <c r="C31" s="48" t="s">
        <v>40</v>
      </c>
      <c r="D31" s="44"/>
      <c r="E31" s="49">
        <f>RANK(H31,H$4:H$43,1)</f>
        <v>23</v>
      </c>
      <c r="F31" s="50">
        <f>IF(J31=0,1,0)+IF(O31=0,1,0)+IF(T31=0,1,0)+IF(Y31=0,1,0)+IF(AD31=0,1,0)</f>
        <v>4</v>
      </c>
      <c r="G31" s="50">
        <f>J31+O31+T31+Y31+AD31</f>
        <v>1</v>
      </c>
      <c r="H31" s="59">
        <f>M31+R31+W31+AB31+AG31</f>
        <v>303.26000000000005</v>
      </c>
      <c r="I31" s="60">
        <v>74.69</v>
      </c>
      <c r="J31" s="80">
        <v>0</v>
      </c>
      <c r="K31" s="51">
        <v>0</v>
      </c>
      <c r="L31" s="51">
        <v>0</v>
      </c>
      <c r="M31" s="56">
        <f>IF((OR(I31="",I31="DNF",I31="DNC")),"",IF(I31="SDQ",$M$44,(I31+(5*J31)+(K31*10)-(L31*5))))</f>
        <v>74.69</v>
      </c>
      <c r="N31" s="60">
        <v>50.99</v>
      </c>
      <c r="O31" s="44">
        <v>0</v>
      </c>
      <c r="P31" s="51">
        <v>0</v>
      </c>
      <c r="Q31" s="51">
        <v>0</v>
      </c>
      <c r="R31" s="56">
        <f>IF((OR(N31="",N31="DNF",N31="DNC")),"",IF(N31="SDQ",$R$44,(N31+(5*O31)+(P31*10)-(Q31*5))))</f>
        <v>50.99</v>
      </c>
      <c r="S31" s="60">
        <v>54.05</v>
      </c>
      <c r="T31" s="44">
        <v>0</v>
      </c>
      <c r="U31" s="51">
        <v>0</v>
      </c>
      <c r="V31" s="51">
        <v>0</v>
      </c>
      <c r="W31" s="56">
        <f>IF((OR(S31="",S31="DNF",S31="DNC")),"",IF(S31="SDQ",W$44,(S31+(5*T31)+(U31*10)-(V31*5))))</f>
        <v>54.05</v>
      </c>
      <c r="X31" s="60">
        <v>59.02</v>
      </c>
      <c r="Y31" s="44">
        <v>1</v>
      </c>
      <c r="Z31" s="51">
        <v>0</v>
      </c>
      <c r="AA31" s="51">
        <v>0</v>
      </c>
      <c r="AB31" s="56">
        <f>IF((OR(X31="",X31="DNF",X31="DNC")),"",IF(X31="SDQ",AB$44,(X31+(5*Y31)+(Z31*10)-(AA31*5))))</f>
        <v>64.02000000000001</v>
      </c>
      <c r="AC31" s="60">
        <v>59.51</v>
      </c>
      <c r="AD31" s="44">
        <v>0</v>
      </c>
      <c r="AE31" s="51">
        <v>0</v>
      </c>
      <c r="AF31" s="51">
        <v>0</v>
      </c>
      <c r="AG31" s="56">
        <f>IF((OR(AC31="",AC31="DNF",AC31="DNC")),"",IF(AC31="SDQ",AG$44,(AC31+(5*AD31)+(AE31*10)-(AF31*5))))</f>
        <v>59.51</v>
      </c>
    </row>
    <row r="32" spans="1:33" s="9" customFormat="1" x14ac:dyDescent="0.15">
      <c r="A32" s="62">
        <v>28</v>
      </c>
      <c r="B32" s="48" t="s">
        <v>57</v>
      </c>
      <c r="C32" s="48" t="s">
        <v>38</v>
      </c>
      <c r="D32" s="44"/>
      <c r="E32" s="49">
        <f>RANK(H32,H$4:H$43,1)</f>
        <v>26</v>
      </c>
      <c r="F32" s="50">
        <f>IF(J32=0,1,0)+IF(O32=0,1,0)+IF(T32=0,1,0)+IF(Y32=0,1,0)+IF(AD32=0,1,0)</f>
        <v>4</v>
      </c>
      <c r="G32" s="50">
        <f>J32+O32+T32+Y32+AD32</f>
        <v>2</v>
      </c>
      <c r="H32" s="59">
        <f>M32+R32+W32+AB32+AG32</f>
        <v>314.93999999999994</v>
      </c>
      <c r="I32" s="60">
        <v>56.8</v>
      </c>
      <c r="J32" s="44">
        <v>0</v>
      </c>
      <c r="K32" s="51">
        <v>0</v>
      </c>
      <c r="L32" s="51">
        <v>0</v>
      </c>
      <c r="M32" s="56">
        <f>IF((OR(I32="",I32="DNF",I32="DNC")),"",IF(I32="SDQ",$M$44,(I32+(5*J32)+(K32*10)-(L32*5))))</f>
        <v>56.8</v>
      </c>
      <c r="N32" s="60">
        <v>96.15</v>
      </c>
      <c r="O32" s="44">
        <v>0</v>
      </c>
      <c r="P32" s="51">
        <v>0</v>
      </c>
      <c r="Q32" s="51">
        <v>0</v>
      </c>
      <c r="R32" s="56">
        <f>IF((OR(N32="",N32="DNF",N32="DNC")),"",IF(N32="SDQ",$R$44,(N32+(5*O32)+(P32*10)-(Q32*5))))</f>
        <v>96.15</v>
      </c>
      <c r="S32" s="60">
        <v>55.76</v>
      </c>
      <c r="T32" s="44">
        <v>2</v>
      </c>
      <c r="U32" s="51">
        <v>0</v>
      </c>
      <c r="V32" s="51">
        <v>0</v>
      </c>
      <c r="W32" s="56">
        <f>IF((OR(S32="",S32="DNF",S32="DNC")),"",IF(S32="SDQ",W$44,(S32+(5*T32)+(U32*10)-(V32*5))))</f>
        <v>65.759999999999991</v>
      </c>
      <c r="X32" s="60">
        <v>50.22</v>
      </c>
      <c r="Y32" s="44">
        <v>0</v>
      </c>
      <c r="Z32" s="51">
        <v>0</v>
      </c>
      <c r="AA32" s="51">
        <v>0</v>
      </c>
      <c r="AB32" s="56">
        <f>IF((OR(X32="",X32="DNF",X32="DNC")),"",IF(X32="SDQ",AB$44,(X32+(5*Y32)+(Z32*10)-(AA32*5))))</f>
        <v>50.22</v>
      </c>
      <c r="AC32" s="60">
        <v>46.01</v>
      </c>
      <c r="AD32" s="44">
        <v>0</v>
      </c>
      <c r="AE32" s="51">
        <v>0</v>
      </c>
      <c r="AF32" s="51">
        <v>0</v>
      </c>
      <c r="AG32" s="56">
        <f>IF((OR(AC32="",AC32="DNF",AC32="DNC")),"",IF(AC32="SDQ",AG$44,(AC32+(5*AD32)+(AE32*10)-(AF32*5))))</f>
        <v>46.01</v>
      </c>
    </row>
    <row r="33" spans="1:33" s="9" customFormat="1" x14ac:dyDescent="0.15">
      <c r="A33" s="62">
        <v>29</v>
      </c>
      <c r="B33" s="48" t="s">
        <v>34</v>
      </c>
      <c r="C33" s="48" t="s">
        <v>38</v>
      </c>
      <c r="D33" s="44"/>
      <c r="E33" s="49">
        <f>RANK(H33,H$4:H$43,1)</f>
        <v>29</v>
      </c>
      <c r="F33" s="50">
        <f>IF(J33=0,1,0)+IF(O33=0,1,0)+IF(T33=0,1,0)+IF(Y33=0,1,0)+IF(AD33=0,1,0)</f>
        <v>2</v>
      </c>
      <c r="G33" s="50">
        <f>J33+O33+T33+Y33+AD33</f>
        <v>8</v>
      </c>
      <c r="H33" s="59">
        <f>M33+R33+W33+AB33+AG33</f>
        <v>341.25</v>
      </c>
      <c r="I33" s="60">
        <v>70.23</v>
      </c>
      <c r="J33" s="44">
        <v>4</v>
      </c>
      <c r="K33" s="51">
        <v>0</v>
      </c>
      <c r="L33" s="51">
        <v>0</v>
      </c>
      <c r="M33" s="56">
        <f>IF((OR(I33="",I33="DNF",I33="DNC")),"",IF(I33="SDQ",$M$44,(I33+(5*J33)+(K33*10)-(L33*5))))</f>
        <v>90.23</v>
      </c>
      <c r="N33" s="61">
        <v>52.09</v>
      </c>
      <c r="O33" s="44">
        <v>0</v>
      </c>
      <c r="P33" s="51">
        <v>0</v>
      </c>
      <c r="Q33" s="51">
        <v>0</v>
      </c>
      <c r="R33" s="56">
        <f>IF((OR(N33="",N33="DNF",N33="DNC")),"",IF(N33="SDQ",$R$44,(N33+(5*O33)+(P33*10)-(Q33*5))))</f>
        <v>52.09</v>
      </c>
      <c r="S33" s="61">
        <v>56.58</v>
      </c>
      <c r="T33" s="44">
        <v>2</v>
      </c>
      <c r="U33" s="51">
        <v>0</v>
      </c>
      <c r="V33" s="51">
        <v>0</v>
      </c>
      <c r="W33" s="56">
        <f>IF((OR(S33="",S33="DNF",S33="DNC")),"",IF(S33="SDQ",W$44,(S33+(5*T33)+(U33*10)-(V33*5))))</f>
        <v>66.58</v>
      </c>
      <c r="X33" s="61">
        <v>64.88</v>
      </c>
      <c r="Y33" s="44">
        <v>0</v>
      </c>
      <c r="Z33" s="51">
        <v>0</v>
      </c>
      <c r="AA33" s="51">
        <v>0</v>
      </c>
      <c r="AB33" s="56">
        <f>IF((OR(X33="",X33="DNF",X33="DNC")),"",IF(X33="SDQ",AB$44,(X33+(5*Y33)+(Z33*10)-(AA33*5))))</f>
        <v>64.88</v>
      </c>
      <c r="AC33" s="60">
        <v>57.47</v>
      </c>
      <c r="AD33" s="44">
        <v>2</v>
      </c>
      <c r="AE33" s="51">
        <v>0</v>
      </c>
      <c r="AF33" s="51">
        <v>0</v>
      </c>
      <c r="AG33" s="56">
        <f>IF((OR(AC33="",AC33="DNF",AC33="DNC")),"",IF(AC33="SDQ",AG$44,(AC33+(5*AD33)+(AE33*10)-(AF33*5))))</f>
        <v>67.47</v>
      </c>
    </row>
    <row r="34" spans="1:33" s="9" customFormat="1" x14ac:dyDescent="0.15">
      <c r="A34" s="62">
        <v>30</v>
      </c>
      <c r="B34" s="48" t="s">
        <v>87</v>
      </c>
      <c r="C34" s="48" t="s">
        <v>38</v>
      </c>
      <c r="D34" s="44"/>
      <c r="E34" s="49">
        <f>RANK(H34,H$4:H$43,1)</f>
        <v>30</v>
      </c>
      <c r="F34" s="50">
        <f>IF(J34=0,1,0)+IF(O34=0,1,0)+IF(T34=0,1,0)+IF(Y34=0,1,0)+IF(AD34=0,1,0)</f>
        <v>1</v>
      </c>
      <c r="G34" s="50">
        <f>J34+O34+T34+Y34+AD34</f>
        <v>20</v>
      </c>
      <c r="H34" s="59">
        <f>M34+R34+W34+AB34+AG34</f>
        <v>350.48</v>
      </c>
      <c r="I34" s="60">
        <v>26.2</v>
      </c>
      <c r="J34" s="44">
        <v>7</v>
      </c>
      <c r="K34" s="51">
        <v>0</v>
      </c>
      <c r="L34" s="51">
        <v>0</v>
      </c>
      <c r="M34" s="56">
        <f>IF((OR(I34="",I34="DNF",I34="DNC")),"",IF(I34="SDQ",$M$44,(I34+(5*J34)+(K34*10)-(L34*5))))</f>
        <v>61.2</v>
      </c>
      <c r="N34" s="60">
        <v>53.01</v>
      </c>
      <c r="O34" s="44">
        <v>5</v>
      </c>
      <c r="P34" s="51">
        <v>0</v>
      </c>
      <c r="Q34" s="51">
        <v>0</v>
      </c>
      <c r="R34" s="56">
        <f>IF((OR(N34="",N34="DNF",N34="DNC")),"",IF(N34="SDQ",$R$44,(N34+(5*O34)+(P34*10)-(Q34*5))))</f>
        <v>78.009999999999991</v>
      </c>
      <c r="S34" s="60">
        <v>56.22</v>
      </c>
      <c r="T34" s="44">
        <v>4</v>
      </c>
      <c r="U34" s="51">
        <v>0</v>
      </c>
      <c r="V34" s="51">
        <v>0</v>
      </c>
      <c r="W34" s="56">
        <f>IF((OR(S34="",S34="DNF",S34="DNC")),"",IF(S34="SDQ",W$44,(S34+(5*T34)+(U34*10)-(V34*5))))</f>
        <v>76.22</v>
      </c>
      <c r="X34" s="60">
        <v>52.34</v>
      </c>
      <c r="Y34" s="44">
        <v>0</v>
      </c>
      <c r="Z34" s="51">
        <v>0</v>
      </c>
      <c r="AA34" s="51">
        <v>0</v>
      </c>
      <c r="AB34" s="56">
        <f>IF((OR(X34="",X34="DNF",X34="DNC")),"",IF(X34="SDQ",AB$44,(X34+(5*Y34)+(Z34*10)-(AA34*5))))</f>
        <v>52.34</v>
      </c>
      <c r="AC34" s="60">
        <v>62.71</v>
      </c>
      <c r="AD34" s="44">
        <v>4</v>
      </c>
      <c r="AE34" s="51">
        <v>0</v>
      </c>
      <c r="AF34" s="51">
        <v>0</v>
      </c>
      <c r="AG34" s="56">
        <f>IF((OR(AC34="",AC34="DNF",AC34="DNC")),"",IF(AC34="SDQ",AG$44,(AC34+(5*AD34)+(AE34*10)-(AF34*5))))</f>
        <v>82.710000000000008</v>
      </c>
    </row>
    <row r="35" spans="1:33" s="9" customFormat="1" x14ac:dyDescent="0.15">
      <c r="A35" s="62">
        <v>31</v>
      </c>
      <c r="B35" s="48" t="s">
        <v>67</v>
      </c>
      <c r="C35" s="48" t="s">
        <v>38</v>
      </c>
      <c r="D35" s="44"/>
      <c r="E35" s="49">
        <f>RANK(H35,H$4:H$43,1)</f>
        <v>31</v>
      </c>
      <c r="F35" s="50">
        <f>IF(J35=0,1,0)+IF(O35=0,1,0)+IF(T35=0,1,0)+IF(Y35=0,1,0)+IF(AD35=0,1,0)</f>
        <v>1</v>
      </c>
      <c r="G35" s="50">
        <f>J35+O35+T35+Y35+AD35</f>
        <v>33</v>
      </c>
      <c r="H35" s="59">
        <f>M35+R35+W35+AB35+AG35</f>
        <v>366.45000000000005</v>
      </c>
      <c r="I35" s="60">
        <v>51.12</v>
      </c>
      <c r="J35" s="44">
        <v>3</v>
      </c>
      <c r="K35" s="51">
        <v>0</v>
      </c>
      <c r="L35" s="51">
        <v>0</v>
      </c>
      <c r="M35" s="56">
        <f>IF((OR(I35="",I35="DNF",I35="DNC")),"",IF(I35="SDQ",$M$44,(I35+(5*J35)+(K35*10)-(L35*5))))</f>
        <v>66.12</v>
      </c>
      <c r="N35" s="61" t="s">
        <v>68</v>
      </c>
      <c r="O35" s="44">
        <v>22</v>
      </c>
      <c r="P35" s="51">
        <v>0</v>
      </c>
      <c r="Q35" s="51">
        <v>0</v>
      </c>
      <c r="R35" s="56">
        <f>IF((OR(N35="",N35="DNF",N35="DNC")),"",IF(N35="SDQ",$R$44,(N35+(5*O35)+(P35*10)-(Q35*5))))</f>
        <v>140</v>
      </c>
      <c r="S35" s="60">
        <v>37</v>
      </c>
      <c r="T35" s="80">
        <v>0</v>
      </c>
      <c r="U35" s="51">
        <v>0</v>
      </c>
      <c r="V35" s="51">
        <v>0</v>
      </c>
      <c r="W35" s="56">
        <f>IF((OR(S35="",S35="DNF",S35="DNC")),"",IF(S35="SDQ",W$44,(S35+(5*T35)+(U35*10)-(V35*5))))</f>
        <v>37</v>
      </c>
      <c r="X35" s="60">
        <v>37.22</v>
      </c>
      <c r="Y35" s="44">
        <v>4</v>
      </c>
      <c r="Z35" s="51">
        <v>0</v>
      </c>
      <c r="AA35" s="51">
        <v>0</v>
      </c>
      <c r="AB35" s="56">
        <f>IF((OR(X35="",X35="DNF",X35="DNC")),"",IF(X35="SDQ",AB$44,(X35+(5*Y35)+(Z35*10)-(AA35*5))))</f>
        <v>57.22</v>
      </c>
      <c r="AC35" s="60">
        <v>46.11</v>
      </c>
      <c r="AD35" s="44">
        <v>4</v>
      </c>
      <c r="AE35" s="51">
        <v>0</v>
      </c>
      <c r="AF35" s="51">
        <v>0</v>
      </c>
      <c r="AG35" s="56">
        <f>IF((OR(AC35="",AC35="DNF",AC35="DNC")),"",IF(AC35="SDQ",AG$44,(AC35+(5*AD35)+(AE35*10)-(AF35*5))))</f>
        <v>66.11</v>
      </c>
    </row>
    <row r="36" spans="1:33" s="9" customFormat="1" x14ac:dyDescent="0.15">
      <c r="A36" s="62">
        <v>32</v>
      </c>
      <c r="B36" s="79" t="s">
        <v>36</v>
      </c>
      <c r="C36" s="48" t="s">
        <v>38</v>
      </c>
      <c r="D36" s="44"/>
      <c r="E36" s="49">
        <f>RANK(H36,H$4:H$43,1)</f>
        <v>33</v>
      </c>
      <c r="F36" s="50">
        <f>IF(J36=0,1,0)+IF(O36=0,1,0)+IF(T36=0,1,0)+IF(Y36=0,1,0)+IF(AD36=0,1,0)</f>
        <v>1</v>
      </c>
      <c r="G36" s="50">
        <f>J36+O36+T36+Y36+AD36</f>
        <v>16</v>
      </c>
      <c r="H36" s="59">
        <f>M36+R36+W36+AB36+AG36</f>
        <v>435.99</v>
      </c>
      <c r="I36" s="60">
        <v>86.43</v>
      </c>
      <c r="J36" s="44">
        <v>4</v>
      </c>
      <c r="K36" s="51">
        <v>0</v>
      </c>
      <c r="L36" s="51">
        <v>0</v>
      </c>
      <c r="M36" s="56">
        <f>IF((OR(I36="",I36="DNF",I36="DNC")),"",IF(I36="SDQ",$M$44,(I36+(5*J36)+(K36*10)-(L36*5))))</f>
        <v>106.43</v>
      </c>
      <c r="N36" s="60">
        <v>59.5</v>
      </c>
      <c r="O36" s="44">
        <v>2</v>
      </c>
      <c r="P36" s="51">
        <v>0</v>
      </c>
      <c r="Q36" s="51">
        <v>0</v>
      </c>
      <c r="R36" s="56">
        <f>IF((OR(N36="",N36="DNF",N36="DNC")),"",IF(N36="SDQ",$R$44,(N36+(5*O36)+(P36*10)-(Q36*5))))</f>
        <v>69.5</v>
      </c>
      <c r="S36" s="60">
        <v>68.06</v>
      </c>
      <c r="T36" s="44">
        <v>6</v>
      </c>
      <c r="U36" s="51">
        <v>0</v>
      </c>
      <c r="V36" s="51">
        <v>0</v>
      </c>
      <c r="W36" s="56">
        <f>IF((OR(S36="",S36="DNF",S36="DNC")),"",IF(S36="SDQ",W$44,(S36+(5*T36)+(U36*10)-(V36*5))))</f>
        <v>98.06</v>
      </c>
      <c r="X36" s="60">
        <v>74.88</v>
      </c>
      <c r="Y36" s="44">
        <v>4</v>
      </c>
      <c r="Z36" s="51">
        <v>0</v>
      </c>
      <c r="AA36" s="51">
        <v>0</v>
      </c>
      <c r="AB36" s="56">
        <f>IF((OR(X36="",X36="DNF",X36="DNC")),"",IF(X36="SDQ",AB$44,(X36+(5*Y36)+(Z36*10)-(AA36*5))))</f>
        <v>94.88</v>
      </c>
      <c r="AC36" s="60">
        <v>67.12</v>
      </c>
      <c r="AD36" s="44">
        <v>0</v>
      </c>
      <c r="AE36" s="51">
        <v>0</v>
      </c>
      <c r="AF36" s="51">
        <v>0</v>
      </c>
      <c r="AG36" s="56">
        <f>IF((OR(AC36="",AC36="DNF",AC36="DNC")),"",IF(AC36="SDQ",AG$44,(AC36+(5*AD36)+(AE36*10)-(AF36*5))))</f>
        <v>67.12</v>
      </c>
    </row>
    <row r="37" spans="1:33" s="9" customFormat="1" x14ac:dyDescent="0.15">
      <c r="A37" s="62">
        <v>33</v>
      </c>
      <c r="B37" s="48" t="s">
        <v>65</v>
      </c>
      <c r="C37" s="48" t="s">
        <v>62</v>
      </c>
      <c r="D37" s="44"/>
      <c r="E37" s="49">
        <f>RANK(H37,H$4:H$43,1)</f>
        <v>2</v>
      </c>
      <c r="F37" s="50">
        <f>IF(J37=0,1,0)+IF(O37=0,1,0)+IF(T37=0,1,0)+IF(Y37=0,1,0)+IF(AD37=0,1,0)</f>
        <v>5</v>
      </c>
      <c r="G37" s="50">
        <f>J37+O37+T37+Y37+AD37</f>
        <v>0</v>
      </c>
      <c r="H37" s="59">
        <f>M37+R37+W37+AB37+AG37</f>
        <v>155.56</v>
      </c>
      <c r="I37" s="60">
        <v>34.200000000000003</v>
      </c>
      <c r="J37" s="44">
        <v>0</v>
      </c>
      <c r="K37" s="51">
        <v>1</v>
      </c>
      <c r="L37" s="51">
        <v>0</v>
      </c>
      <c r="M37" s="56">
        <f>IF((OR(I37="",I37="DNF",I37="DNC")),"",IF(I37="SDQ",$M$44,(I37+(5*J37)+(K37*10)-(L37*5))))</f>
        <v>44.2</v>
      </c>
      <c r="N37" s="60">
        <v>21.42</v>
      </c>
      <c r="O37" s="44">
        <v>0</v>
      </c>
      <c r="P37" s="51">
        <v>0</v>
      </c>
      <c r="Q37" s="51">
        <v>0</v>
      </c>
      <c r="R37" s="56">
        <f>IF((OR(N37="",N37="DNF",N37="DNC")),"",IF(N37="SDQ",$R$44,(N37+(5*O37)+(P37*10)-(Q37*5))))</f>
        <v>21.42</v>
      </c>
      <c r="S37" s="60">
        <v>30.56</v>
      </c>
      <c r="T37" s="44">
        <v>0</v>
      </c>
      <c r="U37" s="51">
        <v>0</v>
      </c>
      <c r="V37" s="51">
        <v>0</v>
      </c>
      <c r="W37" s="56">
        <f>IF((OR(S37="",S37="DNF",S37="DNC")),"",IF(S37="SDQ",W$44,(S37+(5*T37)+(U37*10)-(V37*5))))</f>
        <v>30.56</v>
      </c>
      <c r="X37" s="60">
        <v>29.66</v>
      </c>
      <c r="Y37" s="44">
        <v>0</v>
      </c>
      <c r="Z37" s="51">
        <v>0</v>
      </c>
      <c r="AA37" s="51">
        <v>0</v>
      </c>
      <c r="AB37" s="56">
        <f>IF((OR(X37="",X37="DNF",X37="DNC")),"",IF(X37="SDQ",AB$44,(X37+(5*Y37)+(Z37*10)-(AA37*5))))</f>
        <v>29.66</v>
      </c>
      <c r="AC37" s="60">
        <v>29.72</v>
      </c>
      <c r="AD37" s="44">
        <v>0</v>
      </c>
      <c r="AE37" s="51">
        <v>0</v>
      </c>
      <c r="AF37" s="51">
        <v>0</v>
      </c>
      <c r="AG37" s="56">
        <f>IF((OR(AC37="",AC37="DNF",AC37="DNC")),"",IF(AC37="SDQ",AG$44,(AC37+(5*AD37)+(AE37*10)-(AF37*5))))</f>
        <v>29.72</v>
      </c>
    </row>
    <row r="38" spans="1:33" s="9" customFormat="1" x14ac:dyDescent="0.15">
      <c r="A38" s="62">
        <v>34</v>
      </c>
      <c r="B38" s="48" t="s">
        <v>63</v>
      </c>
      <c r="C38" s="48" t="s">
        <v>62</v>
      </c>
      <c r="D38" s="44"/>
      <c r="E38" s="49">
        <f>RANK(H38,H$4:H$43,1)</f>
        <v>10</v>
      </c>
      <c r="F38" s="50">
        <f>IF(J38=0,1,0)+IF(O38=0,1,0)+IF(T38=0,1,0)+IF(Y38=0,1,0)+IF(AD38=0,1,0)</f>
        <v>5</v>
      </c>
      <c r="G38" s="50">
        <f>J38+O38+T38+Y38+AD38</f>
        <v>0</v>
      </c>
      <c r="H38" s="59">
        <f>M38+R38+W38+AB38+AG38</f>
        <v>202.66</v>
      </c>
      <c r="I38" s="60">
        <v>36.33</v>
      </c>
      <c r="J38" s="44">
        <v>0</v>
      </c>
      <c r="K38" s="51">
        <v>0</v>
      </c>
      <c r="L38" s="51">
        <v>0</v>
      </c>
      <c r="M38" s="56">
        <f>IF((OR(I38="",I38="DNF",I38="DNC")),"",IF(I38="SDQ",$M$44,(I38+(5*J38)+(K38*10)-(L38*5))))</f>
        <v>36.33</v>
      </c>
      <c r="N38" s="60">
        <v>29.56</v>
      </c>
      <c r="O38" s="80">
        <v>0</v>
      </c>
      <c r="P38" s="51">
        <v>0</v>
      </c>
      <c r="Q38" s="51">
        <v>0</v>
      </c>
      <c r="R38" s="56">
        <f>IF((OR(N38="",N38="DNF",N38="DNC")),"",IF(N38="SDQ",$R$44,(N38+(5*O38)+(P38*10)-(Q38*5))))</f>
        <v>29.56</v>
      </c>
      <c r="S38" s="60">
        <v>64.900000000000006</v>
      </c>
      <c r="T38" s="44">
        <v>0</v>
      </c>
      <c r="U38" s="51">
        <v>0</v>
      </c>
      <c r="V38" s="51">
        <v>0</v>
      </c>
      <c r="W38" s="56">
        <f>IF((OR(S38="",S38="DNF",S38="DNC")),"",IF(S38="SDQ",W$44,(S38+(5*T38)+(U38*10)-(V38*5))))</f>
        <v>64.900000000000006</v>
      </c>
      <c r="X38" s="60">
        <v>38.39</v>
      </c>
      <c r="Y38" s="44">
        <v>0</v>
      </c>
      <c r="Z38" s="51">
        <v>0</v>
      </c>
      <c r="AA38" s="51">
        <v>0</v>
      </c>
      <c r="AB38" s="56">
        <f>IF((OR(X38="",X38="DNF",X38="DNC")),"",IF(X38="SDQ",AB$44,(X38+(5*Y38)+(Z38*10)-(AA38*5))))</f>
        <v>38.39</v>
      </c>
      <c r="AC38" s="60">
        <v>33.479999999999997</v>
      </c>
      <c r="AD38" s="44">
        <v>0</v>
      </c>
      <c r="AE38" s="51">
        <v>0</v>
      </c>
      <c r="AF38" s="51">
        <v>0</v>
      </c>
      <c r="AG38" s="56">
        <f>IF((OR(AC38="",AC38="DNF",AC38="DNC")),"",IF(AC38="SDQ",AG$44,(AC38+(5*AD38)+(AE38*10)-(AF38*5))))</f>
        <v>33.479999999999997</v>
      </c>
    </row>
    <row r="39" spans="1:33" s="9" customFormat="1" x14ac:dyDescent="0.15">
      <c r="A39" s="62">
        <v>35</v>
      </c>
      <c r="B39" s="48" t="s">
        <v>66</v>
      </c>
      <c r="C39" s="48" t="s">
        <v>62</v>
      </c>
      <c r="D39" s="44"/>
      <c r="E39" s="49">
        <f>RANK(H39,H$4:H$43,1)</f>
        <v>14</v>
      </c>
      <c r="F39" s="50">
        <f>IF(J39=0,1,0)+IF(O39=0,1,0)+IF(T39=0,1,0)+IF(Y39=0,1,0)+IF(AD39=0,1,0)</f>
        <v>4</v>
      </c>
      <c r="G39" s="50">
        <f>J39+O39+T39+Y39+AD39</f>
        <v>1</v>
      </c>
      <c r="H39" s="59">
        <f>M39+R39+W39+AB39+AG39</f>
        <v>234.06999999999996</v>
      </c>
      <c r="I39" s="60">
        <v>57.83</v>
      </c>
      <c r="J39" s="44">
        <v>0</v>
      </c>
      <c r="K39" s="51">
        <v>0</v>
      </c>
      <c r="L39" s="51">
        <v>0</v>
      </c>
      <c r="M39" s="56">
        <f>IF((OR(I39="",I39="DNF",I39="DNC")),"",IF(I39="SDQ",$M$44,(I39+(5*J39)+(K39*10)-(L39*5))))</f>
        <v>57.83</v>
      </c>
      <c r="N39" s="60">
        <v>35.299999999999997</v>
      </c>
      <c r="O39" s="44">
        <v>0</v>
      </c>
      <c r="P39" s="51">
        <v>0</v>
      </c>
      <c r="Q39" s="51">
        <v>0</v>
      </c>
      <c r="R39" s="56">
        <f>IF((OR(N39="",N39="DNF",N39="DNC")),"",IF(N39="SDQ",$R$44,(N39+(5*O39)+(P39*10)-(Q39*5))))</f>
        <v>35.299999999999997</v>
      </c>
      <c r="S39" s="60">
        <v>44.39</v>
      </c>
      <c r="T39" s="44">
        <v>0</v>
      </c>
      <c r="U39" s="51">
        <v>0</v>
      </c>
      <c r="V39" s="51">
        <v>0</v>
      </c>
      <c r="W39" s="56">
        <f>IF((OR(S39="",S39="DNF",S39="DNC")),"",IF(S39="SDQ",W$44,(S39+(5*T39)+(U39*10)-(V39*5))))</f>
        <v>44.39</v>
      </c>
      <c r="X39" s="60">
        <v>42.58</v>
      </c>
      <c r="Y39" s="44">
        <v>1</v>
      </c>
      <c r="Z39" s="51">
        <v>0</v>
      </c>
      <c r="AA39" s="51">
        <v>0</v>
      </c>
      <c r="AB39" s="56">
        <f>IF((OR(X39="",X39="DNF",X39="DNC")),"",IF(X39="SDQ",AB$44,(X39+(5*Y39)+(Z39*10)-(AA39*5))))</f>
        <v>47.58</v>
      </c>
      <c r="AC39" s="60">
        <v>48.97</v>
      </c>
      <c r="AD39" s="44">
        <v>0</v>
      </c>
      <c r="AE39" s="51">
        <v>0</v>
      </c>
      <c r="AF39" s="51">
        <v>0</v>
      </c>
      <c r="AG39" s="56">
        <f>IF((OR(AC39="",AC39="DNF",AC39="DNC")),"",IF(AC39="SDQ",AG$44,(AC39+(5*AD39)+(AE39*10)-(AF39*5))))</f>
        <v>48.97</v>
      </c>
    </row>
    <row r="40" spans="1:33" s="9" customFormat="1" x14ac:dyDescent="0.15">
      <c r="A40" s="62">
        <v>36</v>
      </c>
      <c r="B40" s="48" t="s">
        <v>58</v>
      </c>
      <c r="C40" s="48" t="s">
        <v>62</v>
      </c>
      <c r="D40" s="44"/>
      <c r="E40" s="49">
        <f>RANK(H40,H$4:H$43,1)</f>
        <v>36</v>
      </c>
      <c r="F40" s="50">
        <f>IF(J40=0,1,0)+IF(O40=0,1,0)+IF(T40=0,1,0)+IF(Y40=0,1,0)+IF(AD40=0,1,0)</f>
        <v>1</v>
      </c>
      <c r="G40" s="50">
        <f>J40+O40+T40+Y40+AD40</f>
        <v>24</v>
      </c>
      <c r="H40" s="59">
        <f>M40+R40+W40+AB40+AG40</f>
        <v>495.21</v>
      </c>
      <c r="I40" s="60">
        <v>136.46</v>
      </c>
      <c r="J40" s="44">
        <v>8</v>
      </c>
      <c r="K40" s="51">
        <v>0</v>
      </c>
      <c r="L40" s="51">
        <v>0</v>
      </c>
      <c r="M40" s="56">
        <f>IF((OR(I40="",I40="DNF",I40="DNC")),"",IF(I40="SDQ",$M$44,(I40+(5*J40)+(K40*10)-(L40*5))))</f>
        <v>176.46</v>
      </c>
      <c r="N40" s="60">
        <v>48.59</v>
      </c>
      <c r="O40" s="44">
        <v>0</v>
      </c>
      <c r="P40" s="51">
        <v>0</v>
      </c>
      <c r="Q40" s="51">
        <v>0</v>
      </c>
      <c r="R40" s="56">
        <f>IF((OR(N40="",N40="DNF",N40="DNC")),"",IF(N40="SDQ",$R$44,(N40+(5*O40)+(P40*10)-(Q40*5))))</f>
        <v>48.59</v>
      </c>
      <c r="S40" s="60">
        <v>65.23</v>
      </c>
      <c r="T40" s="44">
        <v>6</v>
      </c>
      <c r="U40" s="51">
        <v>0</v>
      </c>
      <c r="V40" s="51">
        <v>0</v>
      </c>
      <c r="W40" s="56">
        <f>IF((OR(S40="",S40="DNF",S40="DNC")),"",IF(S40="SDQ",W$44,(S40+(5*T40)+(U40*10)-(V40*5))))</f>
        <v>95.23</v>
      </c>
      <c r="X40" s="60">
        <v>61.48</v>
      </c>
      <c r="Y40" s="44">
        <v>3</v>
      </c>
      <c r="Z40" s="51">
        <v>0</v>
      </c>
      <c r="AA40" s="51">
        <v>0</v>
      </c>
      <c r="AB40" s="56">
        <f>IF((OR(X40="",X40="DNF",X40="DNC")),"",IF(X40="SDQ",AB$44,(X40+(5*Y40)+(Z40*10)-(AA40*5))))</f>
        <v>76.47999999999999</v>
      </c>
      <c r="AC40" s="60">
        <v>63.45</v>
      </c>
      <c r="AD40" s="44">
        <v>7</v>
      </c>
      <c r="AE40" s="51">
        <v>0</v>
      </c>
      <c r="AF40" s="51">
        <v>0</v>
      </c>
      <c r="AG40" s="56">
        <f>IF((OR(AC40="",AC40="DNF",AC40="DNC")),"",IF(AC40="SDQ",AG$44,(AC40+(5*AD40)+(AE40*10)-(AF40*5))))</f>
        <v>98.45</v>
      </c>
    </row>
    <row r="41" spans="1:33" s="9" customFormat="1" x14ac:dyDescent="0.15">
      <c r="A41" s="62">
        <v>37</v>
      </c>
      <c r="B41" s="48" t="s">
        <v>46</v>
      </c>
      <c r="C41" s="48" t="s">
        <v>52</v>
      </c>
      <c r="D41" s="44"/>
      <c r="E41" s="49">
        <f>RANK(H41,H$4:H$43,1)</f>
        <v>32</v>
      </c>
      <c r="F41" s="50">
        <f>IF(J41=0,1,0)+IF(O41=0,1,0)+IF(T41=0,1,0)+IF(Y41=0,1,0)+IF(AD41=0,1,0)</f>
        <v>0</v>
      </c>
      <c r="G41" s="50">
        <f>J41+O41+T41+Y41+AD41</f>
        <v>10</v>
      </c>
      <c r="H41" s="59">
        <f>M41+R41+W41+AB41+AG41</f>
        <v>388.88</v>
      </c>
      <c r="I41" s="60">
        <v>82.14</v>
      </c>
      <c r="J41" s="44">
        <v>2</v>
      </c>
      <c r="K41" s="51">
        <v>0</v>
      </c>
      <c r="L41" s="51">
        <v>0</v>
      </c>
      <c r="M41" s="56">
        <f>IF((OR(I41="",I41="DNF",I41="DNC")),"",IF(I41="SDQ",$M$44,(I41+(5*J41)+(K41*10)-(L41*5))))</f>
        <v>92.14</v>
      </c>
      <c r="N41" s="60">
        <v>65</v>
      </c>
      <c r="O41" s="44">
        <v>2</v>
      </c>
      <c r="P41" s="51">
        <v>0</v>
      </c>
      <c r="Q41" s="51">
        <v>0</v>
      </c>
      <c r="R41" s="56">
        <f>IF((OR(N41="",N41="DNF",N41="DNC")),"",IF(N41="SDQ",$R$44,(N41+(5*O41)+(P41*10)-(Q41*5))))</f>
        <v>75</v>
      </c>
      <c r="S41" s="60">
        <v>56.95</v>
      </c>
      <c r="T41" s="44">
        <v>1</v>
      </c>
      <c r="U41" s="51">
        <v>0</v>
      </c>
      <c r="V41" s="51">
        <v>0</v>
      </c>
      <c r="W41" s="56">
        <f>IF((OR(S41="",S41="DNF",S41="DNC")),"",IF(S41="SDQ",W$44,(S41+(5*T41)+(U41*10)-(V41*5))))</f>
        <v>61.95</v>
      </c>
      <c r="X41" s="60">
        <v>59.36</v>
      </c>
      <c r="Y41" s="44">
        <v>3</v>
      </c>
      <c r="Z41" s="51">
        <v>0</v>
      </c>
      <c r="AA41" s="51">
        <v>0</v>
      </c>
      <c r="AB41" s="56">
        <f>IF((OR(X41="",X41="DNF",X41="DNC")),"",IF(X41="SDQ",AB$44,(X41+(5*Y41)+(Z41*10)-(AA41*5))))</f>
        <v>74.36</v>
      </c>
      <c r="AC41" s="60">
        <v>75.430000000000007</v>
      </c>
      <c r="AD41" s="44">
        <v>2</v>
      </c>
      <c r="AE41" s="51">
        <v>0</v>
      </c>
      <c r="AF41" s="51">
        <v>0</v>
      </c>
      <c r="AG41" s="56">
        <f>IF((OR(AC41="",AC41="DNF",AC41="DNC")),"",IF(AC41="SDQ",AG$44,(AC41+(5*AD41)+(AE41*10)-(AF41*5))))</f>
        <v>85.43</v>
      </c>
    </row>
    <row r="42" spans="1:33" s="9" customFormat="1" x14ac:dyDescent="0.15">
      <c r="A42" s="62">
        <v>38</v>
      </c>
      <c r="B42" s="48" t="s">
        <v>45</v>
      </c>
      <c r="C42" s="48" t="s">
        <v>52</v>
      </c>
      <c r="D42" s="44"/>
      <c r="E42" s="49">
        <f>RANK(H42,H$4:H$43,1)</f>
        <v>38</v>
      </c>
      <c r="F42" s="50">
        <f>IF(J42=0,1,0)+IF(O42=0,1,0)+IF(T42=0,1,0)+IF(Y42=0,1,0)+IF(AD42=0,1,0)</f>
        <v>2</v>
      </c>
      <c r="G42" s="50">
        <f>J42+O42+T42+Y42+AD42</f>
        <v>8</v>
      </c>
      <c r="H42" s="59">
        <f>M42+R42+W42+AB42+AG42</f>
        <v>569.64</v>
      </c>
      <c r="I42" s="60">
        <v>115.31</v>
      </c>
      <c r="J42" s="80">
        <v>0</v>
      </c>
      <c r="K42" s="51">
        <v>0</v>
      </c>
      <c r="L42" s="51">
        <v>0</v>
      </c>
      <c r="M42" s="56">
        <f>IF((OR(I42="",I42="DNF",I42="DNC")),"",IF(I42="SDQ",$M$44,(I42+(5*J42)+(K42*10)-(L42*5))))</f>
        <v>115.31</v>
      </c>
      <c r="N42" s="60">
        <v>98.62</v>
      </c>
      <c r="O42" s="44">
        <v>1</v>
      </c>
      <c r="P42" s="51">
        <v>0</v>
      </c>
      <c r="Q42" s="51">
        <v>0</v>
      </c>
      <c r="R42" s="56">
        <f>IF((OR(N42="",N42="DNF",N42="DNC")),"",IF(N42="SDQ",$R$44,(N42+(5*O42)+(P42*10)-(Q42*5))))</f>
        <v>103.62</v>
      </c>
      <c r="S42" s="60">
        <v>79.08</v>
      </c>
      <c r="T42" s="44">
        <v>0</v>
      </c>
      <c r="U42" s="51">
        <v>0</v>
      </c>
      <c r="V42" s="51">
        <v>0</v>
      </c>
      <c r="W42" s="56">
        <f>IF((OR(S42="",S42="DNF",S42="DNC")),"",IF(S42="SDQ",W$44,(S42+(5*T42)+(U42*10)-(V42*5))))</f>
        <v>79.08</v>
      </c>
      <c r="X42" s="60">
        <v>112.47</v>
      </c>
      <c r="Y42" s="44">
        <v>6</v>
      </c>
      <c r="Z42" s="51">
        <v>0</v>
      </c>
      <c r="AA42" s="51">
        <v>0</v>
      </c>
      <c r="AB42" s="56">
        <f>IF((OR(X42="",X42="DNF",X42="DNC")),"",IF(X42="SDQ",AB$44,(X42+(5*Y42)+(Z42*10)-(AA42*5))))</f>
        <v>142.47</v>
      </c>
      <c r="AC42" s="60">
        <v>124.16</v>
      </c>
      <c r="AD42" s="44">
        <v>1</v>
      </c>
      <c r="AE42" s="51">
        <v>0</v>
      </c>
      <c r="AF42" s="51">
        <v>0</v>
      </c>
      <c r="AG42" s="56">
        <f>IF((OR(AC42="",AC42="DNF",AC42="DNC")),"",IF(AC42="SDQ",AG$44,(AC42+(5*AD42)+(AE42*10)-(AF42*5))))</f>
        <v>129.16</v>
      </c>
    </row>
    <row r="43" spans="1:33" s="10" customFormat="1" x14ac:dyDescent="0.15">
      <c r="A43" s="63"/>
      <c r="B43" s="23" t="s">
        <v>13</v>
      </c>
      <c r="C43" s="23"/>
      <c r="D43" s="57"/>
      <c r="E43" s="58"/>
      <c r="F43" s="24"/>
      <c r="G43" s="24"/>
      <c r="H43" s="29"/>
      <c r="I43" s="36"/>
      <c r="J43" s="24"/>
      <c r="K43" s="24"/>
      <c r="L43" s="24"/>
      <c r="M43" s="37"/>
      <c r="N43" s="36"/>
      <c r="O43" s="24"/>
      <c r="P43" s="24"/>
      <c r="Q43" s="24"/>
      <c r="R43" s="37"/>
      <c r="S43" s="36"/>
      <c r="T43" s="24"/>
      <c r="U43" s="24"/>
      <c r="V43" s="24"/>
      <c r="W43" s="37"/>
      <c r="X43" s="36"/>
      <c r="Y43" s="24"/>
      <c r="Z43" s="24"/>
      <c r="AA43" s="24"/>
      <c r="AB43" s="37"/>
      <c r="AC43" s="36"/>
      <c r="AD43" s="24"/>
      <c r="AE43" s="24"/>
      <c r="AF43" s="24"/>
      <c r="AG43" s="37"/>
    </row>
    <row r="44" spans="1:33" s="10" customFormat="1" x14ac:dyDescent="0.15">
      <c r="A44" s="64"/>
      <c r="B44" s="25"/>
      <c r="C44" s="31" t="s">
        <v>25</v>
      </c>
      <c r="D44" s="53"/>
      <c r="E44" s="52"/>
      <c r="F44" s="1"/>
      <c r="G44" s="1"/>
      <c r="H44" s="2"/>
      <c r="I44" s="6"/>
      <c r="J44" s="1"/>
      <c r="K44" s="1"/>
      <c r="L44" s="1"/>
      <c r="M44" s="33">
        <f>M2*5+30</f>
        <v>150</v>
      </c>
      <c r="N44" s="6"/>
      <c r="O44" s="1"/>
      <c r="P44" s="1"/>
      <c r="Q44" s="1"/>
      <c r="R44" s="33">
        <f>R2*5+30</f>
        <v>140</v>
      </c>
      <c r="S44" s="6"/>
      <c r="T44" s="1"/>
      <c r="U44" s="1"/>
      <c r="V44" s="1"/>
      <c r="W44" s="33">
        <f>W2*5+30</f>
        <v>140</v>
      </c>
      <c r="X44" s="6"/>
      <c r="Y44" s="1"/>
      <c r="Z44" s="1"/>
      <c r="AA44" s="1"/>
      <c r="AB44" s="33">
        <f>AB2*5+30</f>
        <v>140</v>
      </c>
      <c r="AC44" s="6"/>
      <c r="AD44" s="1"/>
      <c r="AE44" s="1"/>
      <c r="AF44" s="1"/>
      <c r="AG44" s="33">
        <f>AG2*5+30</f>
        <v>140</v>
      </c>
    </row>
    <row r="45" spans="1:33" s="10" customFormat="1" x14ac:dyDescent="0.15">
      <c r="A45" s="64"/>
      <c r="B45" s="25"/>
      <c r="C45" s="66" t="s">
        <v>14</v>
      </c>
      <c r="D45" s="53"/>
      <c r="E45" s="52"/>
      <c r="F45" s="1"/>
      <c r="G45" s="1"/>
      <c r="H45" s="33">
        <f>MIN(H4:H43)</f>
        <v>126.82999999999998</v>
      </c>
      <c r="I45" s="6">
        <f>MIN(I4:I43)</f>
        <v>26.2</v>
      </c>
      <c r="J45" s="1"/>
      <c r="K45" s="1"/>
      <c r="L45" s="1"/>
      <c r="M45" s="33">
        <f>MIN(M4:M44)</f>
        <v>32.270000000000003</v>
      </c>
      <c r="N45" s="6">
        <f>MIN(N4:N43)</f>
        <v>18.07</v>
      </c>
      <c r="O45" s="1"/>
      <c r="P45" s="1"/>
      <c r="Q45" s="1"/>
      <c r="R45" s="33">
        <f>MIN(R4:R43)</f>
        <v>18.07</v>
      </c>
      <c r="S45" s="6">
        <f>MIN(S4:S43)</f>
        <v>23.62</v>
      </c>
      <c r="T45" s="1"/>
      <c r="U45" s="1"/>
      <c r="V45" s="1"/>
      <c r="W45" s="33">
        <f>MIN(W4:W43)</f>
        <v>25.9</v>
      </c>
      <c r="X45" s="6">
        <f>MIN(X4:X43)</f>
        <v>25.07</v>
      </c>
      <c r="Y45" s="1"/>
      <c r="Z45" s="1"/>
      <c r="AA45" s="1"/>
      <c r="AB45" s="33">
        <f>MIN(AB4:AB43)</f>
        <v>25.07</v>
      </c>
      <c r="AC45" s="6">
        <f>MIN(AC4:AC43)</f>
        <v>23.53</v>
      </c>
      <c r="AD45" s="1"/>
      <c r="AE45" s="1"/>
      <c r="AF45" s="1"/>
      <c r="AG45" s="33">
        <f>MIN(AG4:AG43)</f>
        <v>24.35</v>
      </c>
    </row>
    <row r="46" spans="1:33" s="10" customFormat="1" x14ac:dyDescent="0.15">
      <c r="A46" s="64"/>
      <c r="B46" s="25"/>
      <c r="C46" s="66" t="s">
        <v>15</v>
      </c>
      <c r="D46" s="53"/>
      <c r="E46" s="52"/>
      <c r="F46" s="1"/>
      <c r="G46" s="1"/>
      <c r="H46" s="33">
        <f>MAX(H4:H43)</f>
        <v>569.64</v>
      </c>
      <c r="I46" s="6">
        <f>MAX(I4:I43)</f>
        <v>136.46</v>
      </c>
      <c r="J46" s="1"/>
      <c r="K46" s="1"/>
      <c r="L46" s="1"/>
      <c r="M46" s="33">
        <f>MAX(M4:M44)</f>
        <v>176.46</v>
      </c>
      <c r="N46" s="6">
        <f>MAX(N4:N43)</f>
        <v>148.12</v>
      </c>
      <c r="O46" s="1"/>
      <c r="P46" s="1"/>
      <c r="Q46" s="1"/>
      <c r="R46" s="33">
        <f>MAX(R4:R43)</f>
        <v>158.12</v>
      </c>
      <c r="S46" s="6">
        <f>MAX(S4:S43)</f>
        <v>79.08</v>
      </c>
      <c r="T46" s="1"/>
      <c r="U46" s="1"/>
      <c r="V46" s="1"/>
      <c r="W46" s="33">
        <f>MAX(W4:W43)</f>
        <v>98.94</v>
      </c>
      <c r="X46" s="6">
        <f>MAX(X4:X43)</f>
        <v>112.47</v>
      </c>
      <c r="Y46" s="1"/>
      <c r="Z46" s="1"/>
      <c r="AA46" s="1"/>
      <c r="AB46" s="33">
        <f>MAX(AB4:AB43)</f>
        <v>142.47</v>
      </c>
      <c r="AC46" s="6">
        <f>MAX(AC4:AC43)</f>
        <v>124.16</v>
      </c>
      <c r="AD46" s="1"/>
      <c r="AE46" s="1"/>
      <c r="AF46" s="1"/>
      <c r="AG46" s="33">
        <f>MAX(AG4:AG43)</f>
        <v>129.16</v>
      </c>
    </row>
    <row r="47" spans="1:33" s="10" customFormat="1" x14ac:dyDescent="0.15">
      <c r="A47" s="64"/>
      <c r="B47" s="25"/>
      <c r="C47" s="66" t="s">
        <v>16</v>
      </c>
      <c r="D47" s="53"/>
      <c r="E47" s="52"/>
      <c r="F47" s="1"/>
      <c r="G47" s="1"/>
      <c r="H47" s="33">
        <f>AVERAGE(H4:H43)</f>
        <v>288.34289473684203</v>
      </c>
      <c r="I47" s="6">
        <f>AVERAGE(I4:I43)</f>
        <v>61.507894736842097</v>
      </c>
      <c r="J47" s="1"/>
      <c r="K47" s="1"/>
      <c r="L47" s="1"/>
      <c r="M47" s="33">
        <f>AVERAGE(M4:M44)</f>
        <v>71.597435897435872</v>
      </c>
      <c r="N47" s="6">
        <f>AVERAGE(N4:N43)</f>
        <v>47.75783783783784</v>
      </c>
      <c r="O47" s="1"/>
      <c r="P47" s="1"/>
      <c r="Q47" s="1"/>
      <c r="R47" s="33">
        <f>AVERAGE(R4:R43)</f>
        <v>54.922105263157896</v>
      </c>
      <c r="S47" s="6">
        <f>AVERAGE(S4:S43)</f>
        <v>47.526578947368421</v>
      </c>
      <c r="T47" s="1"/>
      <c r="U47" s="1"/>
      <c r="V47" s="1"/>
      <c r="W47" s="33">
        <f>AVERAGE(W4:W43)</f>
        <v>53.184473684210538</v>
      </c>
      <c r="X47" s="6">
        <f>AVERAGE(X4:X43)</f>
        <v>49.869736842105254</v>
      </c>
      <c r="Y47" s="1"/>
      <c r="Z47" s="1"/>
      <c r="AA47" s="1"/>
      <c r="AB47" s="33">
        <f>AVERAGE(AB4:AB43)</f>
        <v>56.317105263157885</v>
      </c>
      <c r="AC47" s="6">
        <f>AVERAGE(AC4:AC43)</f>
        <v>49.516578947368416</v>
      </c>
      <c r="AD47" s="1"/>
      <c r="AE47" s="1"/>
      <c r="AF47" s="1"/>
      <c r="AG47" s="33">
        <f>AVERAGE(AG4:AG43)</f>
        <v>54.384999999999991</v>
      </c>
    </row>
    <row r="48" spans="1:33" s="10" customFormat="1" x14ac:dyDescent="0.15">
      <c r="A48" s="64"/>
      <c r="B48" s="25"/>
      <c r="C48" s="66" t="s">
        <v>17</v>
      </c>
      <c r="D48" s="53"/>
      <c r="E48" s="52"/>
      <c r="F48" s="1"/>
      <c r="G48" s="1"/>
      <c r="H48" s="33">
        <f>STDEV(H4:H43)</f>
        <v>111.95678927321502</v>
      </c>
      <c r="I48" s="6">
        <f>STDEV(I4:I43)</f>
        <v>24.230692749563651</v>
      </c>
      <c r="J48" s="1"/>
      <c r="K48" s="1"/>
      <c r="L48" s="1"/>
      <c r="M48" s="33">
        <f>STDEV(J4:M43)</f>
        <v>33.70828402076053</v>
      </c>
      <c r="N48" s="6">
        <f>STDEV(N4:N43)</f>
        <v>25.492301140097521</v>
      </c>
      <c r="O48" s="1"/>
      <c r="P48" s="1"/>
      <c r="Q48" s="1"/>
      <c r="R48" s="33">
        <f>STDEV(O4:R43)</f>
        <v>28.400583968389736</v>
      </c>
      <c r="S48" s="6">
        <f>STDEV(S4:S43)</f>
        <v>15.407529096028012</v>
      </c>
      <c r="T48" s="1"/>
      <c r="U48" s="1"/>
      <c r="V48" s="1"/>
      <c r="W48" s="33">
        <f>STDEV(T4:W43)</f>
        <v>25.21413588188782</v>
      </c>
      <c r="X48" s="6">
        <f>STDEV(X4:X43)</f>
        <v>18.510367509433248</v>
      </c>
      <c r="Y48" s="1"/>
      <c r="Z48" s="1"/>
      <c r="AA48" s="1"/>
      <c r="AB48" s="33">
        <f>STDEV(Y4:AB43)</f>
        <v>27.299415150242908</v>
      </c>
      <c r="AC48" s="6">
        <f>STDEV(AC4:AC43)</f>
        <v>19.32766456946662</v>
      </c>
      <c r="AD48" s="1"/>
      <c r="AE48" s="1"/>
      <c r="AF48" s="1"/>
      <c r="AG48" s="33">
        <f>STDEV(AD4:AG43)</f>
        <v>26.173678053072663</v>
      </c>
    </row>
    <row r="49" spans="1:33" s="10" customFormat="1" x14ac:dyDescent="0.15">
      <c r="A49" s="64"/>
      <c r="B49" s="25"/>
      <c r="C49" s="66" t="s">
        <v>18</v>
      </c>
      <c r="D49" s="53"/>
      <c r="E49" s="52"/>
      <c r="F49" s="1"/>
      <c r="G49" s="1">
        <f>MAX(G4:G43)</f>
        <v>33</v>
      </c>
      <c r="H49" s="2"/>
      <c r="I49" s="6"/>
      <c r="J49" s="1">
        <f>MAX(J4:J43)</f>
        <v>8</v>
      </c>
      <c r="K49" s="1"/>
      <c r="L49" s="1"/>
      <c r="M49" s="33"/>
      <c r="N49" s="6"/>
      <c r="O49" s="1">
        <f>MAX(O4:O43)</f>
        <v>22</v>
      </c>
      <c r="P49" s="1"/>
      <c r="Q49" s="1"/>
      <c r="R49" s="33"/>
      <c r="S49" s="6"/>
      <c r="T49" s="1">
        <f>MAX(T4:T43)</f>
        <v>6</v>
      </c>
      <c r="U49" s="1"/>
      <c r="V49" s="1"/>
      <c r="W49" s="33"/>
      <c r="X49" s="6"/>
      <c r="Y49" s="1">
        <f>MAX(Y4:Y43)</f>
        <v>8</v>
      </c>
      <c r="Z49" s="1"/>
      <c r="AA49" s="1"/>
      <c r="AB49" s="33"/>
      <c r="AC49" s="6"/>
      <c r="AD49" s="1">
        <f>MAX(AD4:AD43)</f>
        <v>7</v>
      </c>
      <c r="AE49" s="1"/>
      <c r="AF49" s="1"/>
      <c r="AG49" s="33"/>
    </row>
    <row r="50" spans="1:33" s="10" customFormat="1" x14ac:dyDescent="0.15">
      <c r="A50" s="64"/>
      <c r="B50" s="25"/>
      <c r="C50" s="66" t="s">
        <v>19</v>
      </c>
      <c r="D50" s="53"/>
      <c r="E50" s="52"/>
      <c r="F50" s="1"/>
      <c r="G50" s="1">
        <f>AVERAGE(G4:G43)</f>
        <v>6.1578947368421053</v>
      </c>
      <c r="H50" s="2"/>
      <c r="I50" s="6"/>
      <c r="J50" s="1">
        <f>AVERAGE(J4:J43)</f>
        <v>1.5526315789473684</v>
      </c>
      <c r="K50" s="1"/>
      <c r="L50" s="1"/>
      <c r="M50" s="33"/>
      <c r="N50" s="6"/>
      <c r="O50" s="1">
        <f>AVERAGE(O4:O43)</f>
        <v>1.4210526315789473</v>
      </c>
      <c r="P50" s="1"/>
      <c r="Q50" s="1"/>
      <c r="R50" s="33"/>
      <c r="S50" s="6"/>
      <c r="T50" s="1">
        <f>AVERAGE(T4:T43)</f>
        <v>1.0263157894736843</v>
      </c>
      <c r="U50" s="1"/>
      <c r="V50" s="1"/>
      <c r="W50" s="33"/>
      <c r="X50" s="6"/>
      <c r="Y50" s="1">
        <f>AVERAGE(Y4:Y43)</f>
        <v>1.236842105263158</v>
      </c>
      <c r="Z50" s="1"/>
      <c r="AA50" s="1"/>
      <c r="AB50" s="33"/>
      <c r="AC50" s="6"/>
      <c r="AD50" s="1">
        <f>AVERAGE(AD4:AD43)</f>
        <v>0.92105263157894735</v>
      </c>
      <c r="AE50" s="1"/>
      <c r="AF50" s="1"/>
      <c r="AG50" s="33"/>
    </row>
    <row r="51" spans="1:33" s="10" customFormat="1" ht="14" thickBot="1" x14ac:dyDescent="0.2">
      <c r="A51" s="65"/>
      <c r="B51" s="43"/>
      <c r="C51" s="30"/>
      <c r="D51" s="54"/>
      <c r="E51" s="55"/>
      <c r="F51" s="3"/>
      <c r="G51" s="3"/>
      <c r="H51" s="4"/>
      <c r="I51" s="5"/>
      <c r="J51" s="3"/>
      <c r="K51" s="3"/>
      <c r="L51" s="3"/>
      <c r="M51" s="38"/>
      <c r="N51" s="5"/>
      <c r="O51" s="3"/>
      <c r="P51" s="3"/>
      <c r="Q51" s="3"/>
      <c r="R51" s="38"/>
      <c r="S51" s="5"/>
      <c r="T51" s="3"/>
      <c r="U51" s="3"/>
      <c r="V51" s="3"/>
      <c r="W51" s="38"/>
      <c r="X51" s="5"/>
      <c r="Y51" s="3"/>
      <c r="Z51" s="3"/>
      <c r="AA51" s="3"/>
      <c r="AB51" s="38"/>
      <c r="AC51" s="5"/>
      <c r="AD51" s="3"/>
      <c r="AE51" s="3"/>
      <c r="AF51" s="3"/>
      <c r="AG51" s="38"/>
    </row>
  </sheetData>
  <sheetProtection insertRows="0" deleteRows="0" selectLockedCells="1" sort="0"/>
  <sortState ref="B5:AG42">
    <sortCondition ref="C5:C42"/>
    <sortCondition ref="E5:E42"/>
  </sortState>
  <mergeCells count="12">
    <mergeCell ref="AC1:AF1"/>
    <mergeCell ref="I2:L2"/>
    <mergeCell ref="N2:Q2"/>
    <mergeCell ref="S2:V2"/>
    <mergeCell ref="X2:AA2"/>
    <mergeCell ref="AC2:AF2"/>
    <mergeCell ref="A1:C1"/>
    <mergeCell ref="E1:H1"/>
    <mergeCell ref="I1:L1"/>
    <mergeCell ref="N1:Q1"/>
    <mergeCell ref="S1:V1"/>
    <mergeCell ref="X1:AA1"/>
  </mergeCells>
  <dataValidations count="3">
    <dataValidation allowBlank="1" showInputMessage="1" sqref="S2 N2 X2 AC2 H45:H48 I1:I1048576"/>
    <dataValidation type="decimal" errorStyle="warning" allowBlank="1" showErrorMessage="1" errorTitle="That's a lot of misses" error="It's unusual to miss more than 10" sqref="AD5:AD42 Y5:Y42 T5:T42 J5:J42 O5:O42">
      <formula1>0</formula1>
      <formula2>10</formula2>
    </dataValidation>
    <dataValidation type="whole" allowBlank="1" showErrorMessage="1" errorTitle="Must be 0 or 1" error="You either have a procedural penanty or not._x000d_Legal Values are 0 or 1." sqref="P5:Q42 U5:V42 K5:L42 Z5:AA42 AE5:AF42">
      <formula1>0</formula1>
      <formula2>1</formula2>
    </dataValidation>
  </dataValidations>
  <pageMargins left="0.25" right="0.25" top="0.5" bottom="0.5" header="0.25" footer="0.25"/>
  <pageSetup scale="60" fitToHeight="0" orientation="landscape" horizontalDpi="4294967295" verticalDpi="300"/>
  <headerFooter>
    <oddHeader>&amp;C&amp;"Times New Roman,Regular"&amp;14THSS 2014&amp;R_x000D_&amp;A</oddHeader>
  </headerFooter>
  <rowBreaks count="1" manualBreakCount="1">
    <brk id="43" min="1" max="25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Scores</vt:lpstr>
      <vt:lpstr>Overall</vt:lpstr>
      <vt:lpstr>Clean</vt:lpstr>
      <vt:lpstr>Category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slove</dc:creator>
  <cp:lastModifiedBy>Microsoft Office User</cp:lastModifiedBy>
  <cp:lastPrinted>2013-03-24T17:33:09Z</cp:lastPrinted>
  <dcterms:created xsi:type="dcterms:W3CDTF">2001-01-20T20:19:50Z</dcterms:created>
  <dcterms:modified xsi:type="dcterms:W3CDTF">2017-08-21T13:56:28Z</dcterms:modified>
</cp:coreProperties>
</file>