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630" windowWidth="12120" windowHeight="8550" activeTab="2"/>
  </bookViews>
  <sheets>
    <sheet name="Clean Matches" sheetId="1" r:id="rId1"/>
    <sheet name="Category Rank" sheetId="2" r:id="rId2"/>
    <sheet name="Overall Rank" sheetId="3" r:id="rId3"/>
    <sheet name="Raw Scores" sheetId="4" r:id="rId4"/>
  </sheets>
  <definedNames>
    <definedName name="Default_Rank_Score" localSheetId="1">'Category Rank'!$E$25</definedName>
    <definedName name="Default_Rank_Score" localSheetId="0">'Clean Matches'!$E$25</definedName>
    <definedName name="Default_Rank_Score" localSheetId="2">'Overall Rank'!$E$25</definedName>
    <definedName name="Default_Rank_Score" localSheetId="3">'Raw Scores'!$E$25</definedName>
    <definedName name="Default_Rank_Score">#REF!</definedName>
    <definedName name="End_Of_Catagories">#REF!</definedName>
    <definedName name="End_of_Catagory_List">#REF!</definedName>
    <definedName name="End_Of_Posse_List">#REF!</definedName>
    <definedName name="_xlnm.Print_Area" localSheetId="1">'Category Rank'!$A$1:$AT$15</definedName>
    <definedName name="_xlnm.Print_Area" localSheetId="0">'Clean Matches'!$A$1:$AT$15</definedName>
    <definedName name="_xlnm.Print_Area" localSheetId="2">'Overall Rank'!$A$1:$AT$15</definedName>
    <definedName name="_xlnm.Print_Area" localSheetId="3">'Raw Scores'!$A$1:$AT$15</definedName>
    <definedName name="_xlnm.Print_Titles" localSheetId="1">'Category Rank'!$A:$D,'Category Rank'!$1:$3</definedName>
    <definedName name="_xlnm.Print_Titles" localSheetId="0">'Clean Matches'!$A:$D,'Clean Matches'!$1:$3</definedName>
    <definedName name="_xlnm.Print_Titles" localSheetId="2">'Overall Rank'!$A:$D,'Overall Rank'!$1:$3</definedName>
    <definedName name="_xlnm.Print_Titles" localSheetId="3">'Raw Scores'!$A:$D,'Raw Scores'!$1:$3</definedName>
    <definedName name="S10Max" localSheetId="1">'Category Rank'!#REF!</definedName>
    <definedName name="S10Max" localSheetId="0">'Clean Matches'!#REF!</definedName>
    <definedName name="S10Max" localSheetId="2">'Overall Rank'!#REF!</definedName>
    <definedName name="S10Max" localSheetId="3">'Raw Scores'!#REF!</definedName>
    <definedName name="S10Max">#REF!</definedName>
    <definedName name="S10Min" localSheetId="1">'Category Rank'!#REF!</definedName>
    <definedName name="S10Min" localSheetId="0">'Clean Matches'!#REF!</definedName>
    <definedName name="S10Min" localSheetId="2">'Overall Rank'!#REF!</definedName>
    <definedName name="S10Min" localSheetId="3">'Raw Scores'!#REF!</definedName>
    <definedName name="S10Min">#REF!</definedName>
    <definedName name="S11Max" localSheetId="1">'Category Rank'!#REF!</definedName>
    <definedName name="S11Max" localSheetId="0">'Clean Matches'!#REF!</definedName>
    <definedName name="S11Max" localSheetId="2">'Overall Rank'!#REF!</definedName>
    <definedName name="S11Max" localSheetId="3">'Raw Scores'!#REF!</definedName>
    <definedName name="S11Max">#REF!</definedName>
    <definedName name="S11Min" localSheetId="1">'Category Rank'!#REF!</definedName>
    <definedName name="S11Min" localSheetId="0">'Clean Matches'!#REF!</definedName>
    <definedName name="S11Min" localSheetId="2">'Overall Rank'!#REF!</definedName>
    <definedName name="S11Min" localSheetId="3">'Raw Scores'!#REF!</definedName>
    <definedName name="S11Min">#REF!</definedName>
    <definedName name="S12Max" localSheetId="1">'Category Rank'!#REF!</definedName>
    <definedName name="S12Max" localSheetId="0">'Clean Matches'!#REF!</definedName>
    <definedName name="S12Max" localSheetId="2">'Overall Rank'!#REF!</definedName>
    <definedName name="S12Max" localSheetId="3">'Raw Scores'!#REF!</definedName>
    <definedName name="S12Max">#REF!</definedName>
    <definedName name="S12Min" localSheetId="1">'Category Rank'!#REF!</definedName>
    <definedName name="S12Min" localSheetId="0">'Clean Matches'!#REF!</definedName>
    <definedName name="S12Min" localSheetId="2">'Overall Rank'!#REF!</definedName>
    <definedName name="S12Min" localSheetId="3">'Raw Scores'!#REF!</definedName>
    <definedName name="S12Min">#REF!</definedName>
    <definedName name="S13Max" localSheetId="1">'Category Rank'!#REF!</definedName>
    <definedName name="S13Max" localSheetId="0">'Clean Matches'!#REF!</definedName>
    <definedName name="S13Max" localSheetId="2">'Overall Rank'!#REF!</definedName>
    <definedName name="S13Max" localSheetId="3">'Raw Scores'!#REF!</definedName>
    <definedName name="S13Max">#REF!</definedName>
    <definedName name="S13Min" localSheetId="1">'Category Rank'!#REF!</definedName>
    <definedName name="S13Min" localSheetId="0">'Clean Matches'!#REF!</definedName>
    <definedName name="S13Min" localSheetId="2">'Overall Rank'!#REF!</definedName>
    <definedName name="S13Min" localSheetId="3">'Raw Scores'!#REF!</definedName>
    <definedName name="S13Min">#REF!</definedName>
    <definedName name="S14Max" localSheetId="1">'Category Rank'!#REF!</definedName>
    <definedName name="S14Max" localSheetId="0">'Clean Matches'!#REF!</definedName>
    <definedName name="S14Max" localSheetId="2">'Overall Rank'!#REF!</definedName>
    <definedName name="S14Max" localSheetId="3">'Raw Scores'!#REF!</definedName>
    <definedName name="S14Max">#REF!</definedName>
    <definedName name="S14Min" localSheetId="1">'Category Rank'!#REF!</definedName>
    <definedName name="S14Min" localSheetId="0">'Clean Matches'!#REF!</definedName>
    <definedName name="S14Min" localSheetId="2">'Overall Rank'!#REF!</definedName>
    <definedName name="S14Min" localSheetId="3">'Raw Scores'!#REF!</definedName>
    <definedName name="S14Min">#REF!</definedName>
    <definedName name="S1Max" localSheetId="1">'Category Rank'!$J$17</definedName>
    <definedName name="S1Max" localSheetId="0">'Clean Matches'!$J$17</definedName>
    <definedName name="S1Max" localSheetId="2">'Overall Rank'!$J$17</definedName>
    <definedName name="S1Max" localSheetId="3">'Raw Scores'!$J$17</definedName>
    <definedName name="S1Max">#REF!</definedName>
    <definedName name="S1Min" localSheetId="1">'Category Rank'!$J$18</definedName>
    <definedName name="S1Min" localSheetId="0">'Clean Matches'!$J$18</definedName>
    <definedName name="S1Min" localSheetId="2">'Overall Rank'!$J$18</definedName>
    <definedName name="S1Min" localSheetId="3">'Raw Scores'!$J$18</definedName>
    <definedName name="S1Min">#REF!</definedName>
    <definedName name="S2Max" localSheetId="1">'Category Rank'!#REF!</definedName>
    <definedName name="S2Max" localSheetId="0">'Clean Matches'!#REF!</definedName>
    <definedName name="S2Max" localSheetId="2">'Overall Rank'!#REF!</definedName>
    <definedName name="S2Max" localSheetId="3">'Raw Scores'!#REF!</definedName>
    <definedName name="S2Max">#REF!</definedName>
    <definedName name="S2Min" localSheetId="1">'Category Rank'!#REF!</definedName>
    <definedName name="S2Min" localSheetId="0">'Clean Matches'!#REF!</definedName>
    <definedName name="S2Min" localSheetId="2">'Overall Rank'!#REF!</definedName>
    <definedName name="S2Min" localSheetId="3">'Raw Scores'!#REF!</definedName>
    <definedName name="S2Min">#REF!</definedName>
    <definedName name="S3Max" localSheetId="1">'Category Rank'!#REF!</definedName>
    <definedName name="S3Max" localSheetId="0">'Clean Matches'!#REF!</definedName>
    <definedName name="S3Max" localSheetId="2">'Overall Rank'!#REF!</definedName>
    <definedName name="S3Max" localSheetId="3">'Raw Scores'!#REF!</definedName>
    <definedName name="S3Max">#REF!</definedName>
    <definedName name="S3min" localSheetId="1">'Category Rank'!#REF!</definedName>
    <definedName name="S3min" localSheetId="0">'Clean Matches'!#REF!</definedName>
    <definedName name="S3min" localSheetId="2">'Overall Rank'!#REF!</definedName>
    <definedName name="S3min" localSheetId="3">'Raw Scores'!#REF!</definedName>
    <definedName name="S3min">#REF!</definedName>
    <definedName name="S4Max" localSheetId="1">'Category Rank'!#REF!</definedName>
    <definedName name="S4Max" localSheetId="0">'Clean Matches'!#REF!</definedName>
    <definedName name="S4Max" localSheetId="2">'Overall Rank'!#REF!</definedName>
    <definedName name="S4Max" localSheetId="3">'Raw Scores'!#REF!</definedName>
    <definedName name="S4Max">#REF!</definedName>
    <definedName name="S4Min" localSheetId="1">'Category Rank'!#REF!</definedName>
    <definedName name="S4Min" localSheetId="0">'Clean Matches'!#REF!</definedName>
    <definedName name="S4Min" localSheetId="2">'Overall Rank'!#REF!</definedName>
    <definedName name="S4Min" localSheetId="3">'Raw Scores'!#REF!</definedName>
    <definedName name="S4Min">#REF!</definedName>
    <definedName name="S5Max" localSheetId="1">'Category Rank'!#REF!</definedName>
    <definedName name="S5Max" localSheetId="0">'Clean Matches'!#REF!</definedName>
    <definedName name="S5Max" localSheetId="2">'Overall Rank'!#REF!</definedName>
    <definedName name="S5Max" localSheetId="3">'Raw Scores'!#REF!</definedName>
    <definedName name="S5Max">#REF!</definedName>
    <definedName name="S5Min" localSheetId="1">'Category Rank'!#REF!</definedName>
    <definedName name="S5Min" localSheetId="0">'Clean Matches'!#REF!</definedName>
    <definedName name="S5Min" localSheetId="2">'Overall Rank'!#REF!</definedName>
    <definedName name="S5Min" localSheetId="3">'Raw Scores'!#REF!</definedName>
    <definedName name="S5Min">#REF!</definedName>
    <definedName name="S6Max" localSheetId="1">'Category Rank'!#REF!</definedName>
    <definedName name="S6Max" localSheetId="0">'Clean Matches'!#REF!</definedName>
    <definedName name="S6Max" localSheetId="2">'Overall Rank'!#REF!</definedName>
    <definedName name="S6Max" localSheetId="3">'Raw Scores'!#REF!</definedName>
    <definedName name="S6Max">#REF!</definedName>
    <definedName name="S6Min" localSheetId="1">'Category Rank'!#REF!</definedName>
    <definedName name="S6Min" localSheetId="0">'Clean Matches'!#REF!</definedName>
    <definedName name="S6Min" localSheetId="2">'Overall Rank'!#REF!</definedName>
    <definedName name="S6Min" localSheetId="3">'Raw Scores'!#REF!</definedName>
    <definedName name="S6Min">#REF!</definedName>
    <definedName name="S7Max" localSheetId="1">'Category Rank'!#REF!</definedName>
    <definedName name="S7Max" localSheetId="0">'Clean Matches'!#REF!</definedName>
    <definedName name="S7Max" localSheetId="2">'Overall Rank'!#REF!</definedName>
    <definedName name="S7Max" localSheetId="3">'Raw Scores'!#REF!</definedName>
    <definedName name="S7Max">#REF!</definedName>
    <definedName name="S7Min" localSheetId="1">'Category Rank'!#REF!</definedName>
    <definedName name="S7Min" localSheetId="0">'Clean Matches'!#REF!</definedName>
    <definedName name="S7Min" localSheetId="2">'Overall Rank'!#REF!</definedName>
    <definedName name="S7Min" localSheetId="3">'Raw Scores'!#REF!</definedName>
    <definedName name="S7Min">#REF!</definedName>
    <definedName name="S8Max" localSheetId="1">'Category Rank'!#REF!</definedName>
    <definedName name="S8Max" localSheetId="0">'Clean Matches'!#REF!</definedName>
    <definedName name="S8Max" localSheetId="2">'Overall Rank'!#REF!</definedName>
    <definedName name="S8Max" localSheetId="3">'Raw Scores'!#REF!</definedName>
    <definedName name="S8Max">#REF!</definedName>
    <definedName name="S8Min" localSheetId="1">'Category Rank'!#REF!</definedName>
    <definedName name="S8Min" localSheetId="0">'Clean Matches'!#REF!</definedName>
    <definedName name="S8Min" localSheetId="2">'Overall Rank'!#REF!</definedName>
    <definedName name="S8Min" localSheetId="3">'Raw Scores'!#REF!</definedName>
    <definedName name="S8Min">#REF!</definedName>
    <definedName name="S9Max" localSheetId="1">'Category Rank'!#REF!</definedName>
    <definedName name="S9Max" localSheetId="0">'Clean Matches'!#REF!</definedName>
    <definedName name="S9Max" localSheetId="2">'Overall Rank'!#REF!</definedName>
    <definedName name="S9Max" localSheetId="3">'Raw Scores'!#REF!</definedName>
    <definedName name="S9Max">#REF!</definedName>
    <definedName name="S9Min" localSheetId="1">'Category Rank'!#REF!</definedName>
    <definedName name="S9Min" localSheetId="0">'Clean Matches'!#REF!</definedName>
    <definedName name="S9Min" localSheetId="2">'Overall Rank'!#REF!</definedName>
    <definedName name="S9Min" localSheetId="3">'Raw Scores'!#REF!</definedName>
    <definedName name="S9Min">#REF!</definedName>
  </definedNames>
  <calcPr fullCalcOnLoad="1"/>
</workbook>
</file>

<file path=xl/sharedStrings.xml><?xml version="1.0" encoding="utf-8"?>
<sst xmlns="http://schemas.openxmlformats.org/spreadsheetml/2006/main" count="340" uniqueCount="51">
  <si>
    <t>Shooter #</t>
  </si>
  <si>
    <t>Misses</t>
  </si>
  <si>
    <t>Bonus</t>
  </si>
  <si>
    <t>Shooter</t>
  </si>
  <si>
    <t>Stage 1</t>
  </si>
  <si>
    <t>Stage 2</t>
  </si>
  <si>
    <t>Stage 3</t>
  </si>
  <si>
    <t>Stage 4</t>
  </si>
  <si>
    <t>Stage 5</t>
  </si>
  <si>
    <t>Stage 6</t>
  </si>
  <si>
    <t>Name</t>
  </si>
  <si>
    <t>Rank Score</t>
  </si>
  <si>
    <t>Rank Points</t>
  </si>
  <si>
    <t>Stages Clean</t>
  </si>
  <si>
    <t>Total Misses</t>
  </si>
  <si>
    <t>Raw Time</t>
  </si>
  <si>
    <t>Procedural</t>
  </si>
  <si>
    <t>Total Time</t>
  </si>
  <si>
    <t>DO NOT DELETE THIS LINE</t>
  </si>
  <si>
    <t>Max. allowed before verify flag</t>
  </si>
  <si>
    <t>Min. allowed before verify flag</t>
  </si>
  <si>
    <t>Fastest Time</t>
  </si>
  <si>
    <t>Slowest Time</t>
  </si>
  <si>
    <t>Average Time</t>
  </si>
  <si>
    <t>Standard Deviation</t>
  </si>
  <si>
    <t>Most Misses</t>
  </si>
  <si>
    <t>Average Misses</t>
  </si>
  <si>
    <t>Default Rank Score</t>
  </si>
  <si>
    <t>Posse #</t>
  </si>
  <si>
    <t>Category</t>
  </si>
  <si>
    <t>CLASS</t>
  </si>
  <si>
    <t>Final T/Time</t>
  </si>
  <si>
    <t>Catfish</t>
  </si>
  <si>
    <t>Ezzee</t>
  </si>
  <si>
    <t>Seaborn Barnes</t>
  </si>
  <si>
    <t>Crazy ED</t>
  </si>
  <si>
    <t>Goodnight</t>
  </si>
  <si>
    <t>Kalico Kat</t>
  </si>
  <si>
    <t>Rail Boss</t>
  </si>
  <si>
    <t>Doc Boone</t>
  </si>
  <si>
    <t>San Juan Steve</t>
  </si>
  <si>
    <t>Doc Boedecker</t>
  </si>
  <si>
    <t>Nimrod</t>
  </si>
  <si>
    <t>Quirt Evans</t>
  </si>
  <si>
    <t>Classic Cowboy</t>
  </si>
  <si>
    <t>Senior</t>
  </si>
  <si>
    <t>Cowboy</t>
  </si>
  <si>
    <t>Cody Dixon Lever</t>
  </si>
  <si>
    <t>Cowgirl</t>
  </si>
  <si>
    <t>Frontier Cartridge</t>
  </si>
  <si>
    <t>Senior Duelist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</si>
</sst>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m/d"/>
    <numFmt numFmtId="167" formatCode="m/d/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-409]dddd\,\ mmmm\ dd\,\ yyyy"/>
    <numFmt numFmtId="172" formatCode="m/d/yy;@"/>
    <numFmt numFmtId="173" formatCode="mmm\-yyyy"/>
    <numFmt numFmtId="174" formatCode="[$€-2]\ #,##0.00_);[Red]\([$€-2]\ #,##0.00\)"/>
    <numFmt numFmtId="175" formatCode="mm/dd/yy;@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0" fillId="0" borderId="10" xfId="0" applyFont="1" applyFill="1" applyBorder="1" applyAlignment="1" applyProtection="1">
      <alignment horizontal="center"/>
      <protection/>
    </xf>
    <xf numFmtId="0" fontId="20" fillId="0" borderId="11" xfId="0" applyFont="1" applyFill="1" applyBorder="1" applyAlignment="1" applyProtection="1">
      <alignment horizontal="center"/>
      <protection/>
    </xf>
    <xf numFmtId="0" fontId="20" fillId="0" borderId="12" xfId="0" applyFont="1" applyFill="1" applyBorder="1" applyAlignment="1" applyProtection="1">
      <alignment horizontal="center"/>
      <protection/>
    </xf>
    <xf numFmtId="0" fontId="20" fillId="0" borderId="13" xfId="0" applyFont="1" applyFill="1" applyBorder="1" applyAlignment="1" applyProtection="1">
      <alignment horizontal="center"/>
      <protection/>
    </xf>
    <xf numFmtId="2" fontId="20" fillId="0" borderId="14" xfId="0" applyNumberFormat="1" applyFont="1" applyFill="1" applyBorder="1" applyAlignment="1" applyProtection="1">
      <alignment horizontal="center"/>
      <protection/>
    </xf>
    <xf numFmtId="2" fontId="20" fillId="0" borderId="15" xfId="0" applyNumberFormat="1" applyFont="1" applyFill="1" applyBorder="1" applyAlignment="1" applyProtection="1">
      <alignment horizontal="center"/>
      <protection/>
    </xf>
    <xf numFmtId="2" fontId="20" fillId="0" borderId="15" xfId="0" applyNumberFormat="1" applyFont="1" applyFill="1" applyBorder="1" applyAlignment="1" applyProtection="1">
      <alignment horizontal="center"/>
      <protection/>
    </xf>
    <xf numFmtId="2" fontId="20" fillId="0" borderId="16" xfId="0" applyNumberFormat="1" applyFont="1" applyFill="1" applyBorder="1" applyAlignment="1" applyProtection="1">
      <alignment horizontal="center"/>
      <protection/>
    </xf>
    <xf numFmtId="0" fontId="20" fillId="0" borderId="0" xfId="0" applyFont="1" applyFill="1" applyAlignment="1" applyProtection="1">
      <alignment/>
      <protection/>
    </xf>
    <xf numFmtId="0" fontId="20" fillId="0" borderId="17" xfId="0" applyFont="1" applyFill="1" applyBorder="1" applyAlignment="1" applyProtection="1">
      <alignment horizontal="center"/>
      <protection/>
    </xf>
    <xf numFmtId="0" fontId="20" fillId="0" borderId="18" xfId="0" applyFont="1" applyFill="1" applyBorder="1" applyAlignment="1" applyProtection="1">
      <alignment horizontal="center" textRotation="90"/>
      <protection/>
    </xf>
    <xf numFmtId="1" fontId="20" fillId="0" borderId="19" xfId="0" applyNumberFormat="1" applyFont="1" applyFill="1" applyBorder="1" applyAlignment="1" applyProtection="1">
      <alignment horizontal="center" textRotation="90"/>
      <protection/>
    </xf>
    <xf numFmtId="1" fontId="20" fillId="0" borderId="20" xfId="0" applyNumberFormat="1" applyFont="1" applyFill="1" applyBorder="1" applyAlignment="1" applyProtection="1">
      <alignment horizontal="center" textRotation="90"/>
      <protection/>
    </xf>
    <xf numFmtId="1" fontId="20" fillId="0" borderId="21" xfId="0" applyNumberFormat="1" applyFont="1" applyFill="1" applyBorder="1" applyAlignment="1" applyProtection="1">
      <alignment horizontal="center" textRotation="90"/>
      <protection/>
    </xf>
    <xf numFmtId="1" fontId="20" fillId="0" borderId="22" xfId="0" applyNumberFormat="1" applyFont="1" applyFill="1" applyBorder="1" applyAlignment="1" applyProtection="1">
      <alignment horizontal="center" textRotation="90"/>
      <protection/>
    </xf>
    <xf numFmtId="2" fontId="20" fillId="0" borderId="23" xfId="0" applyNumberFormat="1" applyFont="1" applyFill="1" applyBorder="1" applyAlignment="1" applyProtection="1">
      <alignment horizontal="center" textRotation="90"/>
      <protection/>
    </xf>
    <xf numFmtId="1" fontId="20" fillId="0" borderId="24" xfId="0" applyNumberFormat="1" applyFont="1" applyFill="1" applyBorder="1" applyAlignment="1" applyProtection="1">
      <alignment horizontal="center" textRotation="90"/>
      <protection/>
    </xf>
    <xf numFmtId="2" fontId="20" fillId="0" borderId="24" xfId="0" applyNumberFormat="1" applyFont="1" applyFill="1" applyBorder="1" applyAlignment="1" applyProtection="1">
      <alignment horizontal="center" textRotation="90"/>
      <protection/>
    </xf>
    <xf numFmtId="1" fontId="20" fillId="0" borderId="25" xfId="0" applyNumberFormat="1" applyFont="1" applyFill="1" applyBorder="1" applyAlignment="1" applyProtection="1">
      <alignment horizontal="center" textRotation="90"/>
      <protection/>
    </xf>
    <xf numFmtId="0" fontId="20" fillId="0" borderId="0" xfId="0" applyFont="1" applyFill="1" applyAlignment="1" applyProtection="1">
      <alignment horizontal="center" textRotation="90"/>
      <protection/>
    </xf>
    <xf numFmtId="0" fontId="20" fillId="0" borderId="0" xfId="0" applyFont="1" applyFill="1" applyAlignment="1" applyProtection="1">
      <alignment/>
      <protection/>
    </xf>
    <xf numFmtId="0" fontId="20" fillId="0" borderId="26" xfId="0" applyFont="1" applyFill="1" applyBorder="1" applyAlignment="1" applyProtection="1">
      <alignment horizontal="center"/>
      <protection/>
    </xf>
    <xf numFmtId="0" fontId="20" fillId="0" borderId="27" xfId="0" applyFont="1" applyFill="1" applyBorder="1" applyAlignment="1" applyProtection="1">
      <alignment horizontal="center"/>
      <protection/>
    </xf>
    <xf numFmtId="1" fontId="20" fillId="0" borderId="28" xfId="0" applyNumberFormat="1" applyFont="1" applyFill="1" applyBorder="1" applyAlignment="1" applyProtection="1">
      <alignment horizontal="center" textRotation="90"/>
      <protection/>
    </xf>
    <xf numFmtId="1" fontId="20" fillId="0" borderId="29" xfId="0" applyNumberFormat="1" applyFont="1" applyFill="1" applyBorder="1" applyAlignment="1" applyProtection="1">
      <alignment horizontal="center" textRotation="90"/>
      <protection/>
    </xf>
    <xf numFmtId="1" fontId="20" fillId="0" borderId="30" xfId="0" applyNumberFormat="1" applyFont="1" applyFill="1" applyBorder="1" applyAlignment="1" applyProtection="1">
      <alignment horizontal="center" textRotation="90"/>
      <protection/>
    </xf>
    <xf numFmtId="1" fontId="20" fillId="0" borderId="15" xfId="0" applyNumberFormat="1" applyFont="1" applyFill="1" applyBorder="1" applyAlignment="1" applyProtection="1">
      <alignment horizontal="center" textRotation="90"/>
      <protection/>
    </xf>
    <xf numFmtId="2" fontId="20" fillId="0" borderId="26" xfId="0" applyNumberFormat="1" applyFont="1" applyFill="1" applyBorder="1" applyAlignment="1" applyProtection="1">
      <alignment horizontal="center" textRotation="90"/>
      <protection/>
    </xf>
    <xf numFmtId="2" fontId="20" fillId="0" borderId="28" xfId="0" applyNumberFormat="1" applyFont="1" applyFill="1" applyBorder="1" applyAlignment="1" applyProtection="1">
      <alignment horizontal="center" textRotation="90"/>
      <protection/>
    </xf>
    <xf numFmtId="0" fontId="21" fillId="0" borderId="31" xfId="0" applyFont="1" applyFill="1" applyBorder="1" applyAlignment="1" applyProtection="1">
      <alignment/>
      <protection locked="0"/>
    </xf>
    <xf numFmtId="1" fontId="21" fillId="0" borderId="32" xfId="0" applyNumberFormat="1" applyFont="1" applyFill="1" applyBorder="1" applyAlignment="1" applyProtection="1">
      <alignment wrapText="1"/>
      <protection locked="0"/>
    </xf>
    <xf numFmtId="0" fontId="21" fillId="0" borderId="32" xfId="0" applyFont="1" applyFill="1" applyBorder="1" applyAlignment="1" applyProtection="1">
      <alignment/>
      <protection locked="0"/>
    </xf>
    <xf numFmtId="0" fontId="21" fillId="0" borderId="32" xfId="0" applyFont="1" applyFill="1" applyBorder="1" applyAlignment="1" applyProtection="1">
      <alignment horizontal="right"/>
      <protection locked="0"/>
    </xf>
    <xf numFmtId="1" fontId="21" fillId="8" borderId="32" xfId="0" applyNumberFormat="1" applyFont="1" applyFill="1" applyBorder="1" applyAlignment="1" applyProtection="1">
      <alignment/>
      <protection/>
    </xf>
    <xf numFmtId="1" fontId="21" fillId="8" borderId="32" xfId="0" applyNumberFormat="1" applyFont="1" applyFill="1" applyBorder="1" applyAlignment="1" applyProtection="1">
      <alignment horizontal="center"/>
      <protection/>
    </xf>
    <xf numFmtId="1" fontId="21" fillId="8" borderId="33" xfId="0" applyNumberFormat="1" applyFont="1" applyFill="1" applyBorder="1" applyAlignment="1" applyProtection="1">
      <alignment horizontal="center"/>
      <protection/>
    </xf>
    <xf numFmtId="1" fontId="21" fillId="8" borderId="34" xfId="0" applyNumberFormat="1" applyFont="1" applyFill="1" applyBorder="1" applyAlignment="1" applyProtection="1">
      <alignment horizontal="center"/>
      <protection/>
    </xf>
    <xf numFmtId="2" fontId="21" fillId="8" borderId="35" xfId="0" applyNumberFormat="1" applyFont="1" applyFill="1" applyBorder="1" applyAlignment="1" applyProtection="1">
      <alignment horizontal="center"/>
      <protection/>
    </xf>
    <xf numFmtId="2" fontId="21" fillId="0" borderId="36" xfId="0" applyNumberFormat="1" applyFont="1" applyFill="1" applyBorder="1" applyAlignment="1" applyProtection="1">
      <alignment horizontal="center"/>
      <protection locked="0"/>
    </xf>
    <xf numFmtId="0" fontId="21" fillId="24" borderId="36" xfId="0" applyFont="1" applyFill="1" applyBorder="1" applyAlignment="1" applyProtection="1">
      <alignment horizontal="center"/>
      <protection locked="0"/>
    </xf>
    <xf numFmtId="1" fontId="21" fillId="0" borderId="36" xfId="0" applyNumberFormat="1" applyFont="1" applyFill="1" applyBorder="1" applyAlignment="1" applyProtection="1">
      <alignment horizontal="center"/>
      <protection locked="0"/>
    </xf>
    <xf numFmtId="2" fontId="21" fillId="8" borderId="32" xfId="0" applyNumberFormat="1" applyFont="1" applyFill="1" applyBorder="1" applyAlignment="1" applyProtection="1">
      <alignment horizontal="center"/>
      <protection/>
    </xf>
    <xf numFmtId="0" fontId="21" fillId="0" borderId="36" xfId="0" applyFont="1" applyFill="1" applyBorder="1" applyAlignment="1" applyProtection="1">
      <alignment horizontal="center"/>
      <protection locked="0"/>
    </xf>
    <xf numFmtId="2" fontId="21" fillId="2" borderId="32" xfId="0" applyNumberFormat="1" applyFont="1" applyFill="1" applyBorder="1" applyAlignment="1" applyProtection="1">
      <alignment horizontal="center"/>
      <protection/>
    </xf>
    <xf numFmtId="1" fontId="21" fillId="2" borderId="34" xfId="0" applyNumberFormat="1" applyFont="1" applyFill="1" applyBorder="1" applyAlignment="1" applyProtection="1">
      <alignment horizontal="center"/>
      <protection/>
    </xf>
    <xf numFmtId="0" fontId="20" fillId="0" borderId="0" xfId="0" applyFont="1" applyFill="1" applyAlignment="1" applyProtection="1">
      <alignment/>
      <protection locked="0"/>
    </xf>
    <xf numFmtId="0" fontId="21" fillId="0" borderId="37" xfId="0" applyFont="1" applyFill="1" applyBorder="1" applyAlignment="1" applyProtection="1">
      <alignment/>
      <protection locked="0"/>
    </xf>
    <xf numFmtId="1" fontId="20" fillId="0" borderId="24" xfId="0" applyNumberFormat="1" applyFont="1" applyFill="1" applyBorder="1" applyAlignment="1" applyProtection="1">
      <alignment/>
      <protection/>
    </xf>
    <xf numFmtId="1" fontId="21" fillId="0" borderId="24" xfId="0" applyNumberFormat="1" applyFont="1" applyFill="1" applyBorder="1" applyAlignment="1" applyProtection="1">
      <alignment/>
      <protection/>
    </xf>
    <xf numFmtId="1" fontId="21" fillId="0" borderId="24" xfId="0" applyNumberFormat="1" applyFont="1" applyFill="1" applyBorder="1" applyAlignment="1" applyProtection="1">
      <alignment horizontal="center"/>
      <protection/>
    </xf>
    <xf numFmtId="1" fontId="21" fillId="0" borderId="38" xfId="0" applyNumberFormat="1" applyFont="1" applyFill="1" applyBorder="1" applyAlignment="1" applyProtection="1">
      <alignment horizontal="center"/>
      <protection/>
    </xf>
    <xf numFmtId="1" fontId="21" fillId="0" borderId="25" xfId="0" applyNumberFormat="1" applyFont="1" applyFill="1" applyBorder="1" applyAlignment="1" applyProtection="1">
      <alignment horizontal="center"/>
      <protection/>
    </xf>
    <xf numFmtId="1" fontId="21" fillId="0" borderId="39" xfId="0" applyNumberFormat="1" applyFont="1" applyFill="1" applyBorder="1" applyAlignment="1" applyProtection="1">
      <alignment horizontal="center"/>
      <protection/>
    </xf>
    <xf numFmtId="2" fontId="21" fillId="0" borderId="23" xfId="0" applyNumberFormat="1" applyFont="1" applyFill="1" applyBorder="1" applyAlignment="1" applyProtection="1">
      <alignment horizontal="center"/>
      <protection/>
    </xf>
    <xf numFmtId="2" fontId="21" fillId="0" borderId="24" xfId="0" applyNumberFormat="1" applyFont="1" applyFill="1" applyBorder="1" applyAlignment="1" applyProtection="1">
      <alignment horizontal="center"/>
      <protection/>
    </xf>
    <xf numFmtId="0" fontId="21" fillId="0" borderId="0" xfId="0" applyFont="1" applyFill="1" applyAlignment="1" applyProtection="1">
      <alignment/>
      <protection/>
    </xf>
    <xf numFmtId="0" fontId="21" fillId="0" borderId="26" xfId="0" applyFont="1" applyFill="1" applyBorder="1" applyAlignment="1" applyProtection="1">
      <alignment/>
      <protection/>
    </xf>
    <xf numFmtId="0" fontId="21" fillId="0" borderId="27" xfId="0" applyFont="1" applyFill="1" applyBorder="1" applyAlignment="1" applyProtection="1">
      <alignment/>
      <protection/>
    </xf>
    <xf numFmtId="1" fontId="21" fillId="0" borderId="28" xfId="0" applyNumberFormat="1" applyFont="1" applyFill="1" applyBorder="1" applyAlignment="1" applyProtection="1">
      <alignment/>
      <protection/>
    </xf>
    <xf numFmtId="1" fontId="21" fillId="0" borderId="28" xfId="0" applyNumberFormat="1" applyFont="1" applyFill="1" applyBorder="1" applyAlignment="1" applyProtection="1">
      <alignment horizontal="center"/>
      <protection/>
    </xf>
    <xf numFmtId="1" fontId="21" fillId="0" borderId="29" xfId="0" applyNumberFormat="1" applyFont="1" applyFill="1" applyBorder="1" applyAlignment="1" applyProtection="1">
      <alignment horizontal="center"/>
      <protection/>
    </xf>
    <xf numFmtId="1" fontId="21" fillId="0" borderId="30" xfId="0" applyNumberFormat="1" applyFont="1" applyFill="1" applyBorder="1" applyAlignment="1" applyProtection="1">
      <alignment horizontal="center"/>
      <protection/>
    </xf>
    <xf numFmtId="1" fontId="21" fillId="0" borderId="15" xfId="0" applyNumberFormat="1" applyFont="1" applyFill="1" applyBorder="1" applyAlignment="1" applyProtection="1">
      <alignment horizontal="center"/>
      <protection/>
    </xf>
    <xf numFmtId="2" fontId="21" fillId="0" borderId="26" xfId="0" applyNumberFormat="1" applyFont="1" applyFill="1" applyBorder="1" applyAlignment="1" applyProtection="1">
      <alignment horizontal="center"/>
      <protection/>
    </xf>
    <xf numFmtId="2" fontId="21" fillId="0" borderId="28" xfId="0" applyNumberFormat="1" applyFont="1" applyFill="1" applyBorder="1" applyAlignment="1" applyProtection="1">
      <alignment horizontal="center"/>
      <protection/>
    </xf>
    <xf numFmtId="0" fontId="21" fillId="0" borderId="40" xfId="0" applyFont="1" applyFill="1" applyBorder="1" applyAlignment="1" applyProtection="1">
      <alignment/>
      <protection/>
    </xf>
    <xf numFmtId="0" fontId="21" fillId="0" borderId="37" xfId="0" applyFont="1" applyFill="1" applyBorder="1" applyAlignment="1" applyProtection="1">
      <alignment/>
      <protection/>
    </xf>
    <xf numFmtId="1" fontId="21" fillId="0" borderId="32" xfId="0" applyNumberFormat="1" applyFont="1" applyFill="1" applyBorder="1" applyAlignment="1" applyProtection="1">
      <alignment/>
      <protection/>
    </xf>
    <xf numFmtId="1" fontId="21" fillId="0" borderId="32" xfId="0" applyNumberFormat="1" applyFont="1" applyFill="1" applyBorder="1" applyAlignment="1" applyProtection="1">
      <alignment horizontal="center"/>
      <protection/>
    </xf>
    <xf numFmtId="1" fontId="21" fillId="0" borderId="33" xfId="0" applyNumberFormat="1" applyFont="1" applyFill="1" applyBorder="1" applyAlignment="1" applyProtection="1">
      <alignment horizontal="center"/>
      <protection/>
    </xf>
    <xf numFmtId="1" fontId="21" fillId="0" borderId="34" xfId="0" applyNumberFormat="1" applyFont="1" applyFill="1" applyBorder="1" applyAlignment="1" applyProtection="1">
      <alignment horizontal="center"/>
      <protection/>
    </xf>
    <xf numFmtId="1" fontId="21" fillId="0" borderId="41" xfId="0" applyNumberFormat="1" applyFont="1" applyFill="1" applyBorder="1" applyAlignment="1" applyProtection="1">
      <alignment horizontal="center"/>
      <protection/>
    </xf>
    <xf numFmtId="2" fontId="21" fillId="0" borderId="40" xfId="0" applyNumberFormat="1" applyFont="1" applyFill="1" applyBorder="1" applyAlignment="1" applyProtection="1">
      <alignment horizontal="center"/>
      <protection/>
    </xf>
    <xf numFmtId="2" fontId="21" fillId="0" borderId="32" xfId="0" applyNumberFormat="1" applyFont="1" applyFill="1" applyBorder="1" applyAlignment="1" applyProtection="1">
      <alignment horizontal="center"/>
      <protection/>
    </xf>
    <xf numFmtId="2" fontId="21" fillId="0" borderId="37" xfId="0" applyNumberFormat="1" applyFont="1" applyFill="1" applyBorder="1" applyAlignment="1" applyProtection="1">
      <alignment horizontal="center"/>
      <protection/>
    </xf>
    <xf numFmtId="0" fontId="21" fillId="0" borderId="23" xfId="0" applyFont="1" applyFill="1" applyBorder="1" applyAlignment="1" applyProtection="1">
      <alignment/>
      <protection/>
    </xf>
    <xf numFmtId="0" fontId="21" fillId="0" borderId="42" xfId="0" applyFont="1" applyFill="1" applyBorder="1" applyAlignment="1" applyProtection="1">
      <alignment/>
      <protection/>
    </xf>
    <xf numFmtId="0" fontId="21" fillId="0" borderId="31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1" fontId="21" fillId="0" borderId="0" xfId="0" applyNumberFormat="1" applyFont="1" applyFill="1" applyAlignment="1" applyProtection="1">
      <alignment/>
      <protection/>
    </xf>
    <xf numFmtId="1" fontId="21" fillId="0" borderId="0" xfId="0" applyNumberFormat="1" applyFont="1" applyFill="1" applyAlignment="1" applyProtection="1">
      <alignment horizontal="center"/>
      <protection/>
    </xf>
    <xf numFmtId="2" fontId="21" fillId="0" borderId="0" xfId="0" applyNumberFormat="1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/>
      <protection locked="0"/>
    </xf>
    <xf numFmtId="2" fontId="21" fillId="0" borderId="0" xfId="0" applyNumberFormat="1" applyFont="1" applyFill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0" fontId="21" fillId="10" borderId="31" xfId="0" applyFont="1" applyFill="1" applyBorder="1" applyAlignment="1" applyProtection="1">
      <alignment/>
      <protection locked="0"/>
    </xf>
    <xf numFmtId="1" fontId="21" fillId="10" borderId="33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5"/>
  <sheetViews>
    <sheetView zoomScale="75" zoomScaleNormal="75" workbookViewId="0" topLeftCell="A1">
      <pane xSplit="8" ySplit="3" topLeftCell="I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2" sqref="A2"/>
    </sheetView>
  </sheetViews>
  <sheetFormatPr defaultColWidth="7.8515625" defaultRowHeight="12.75"/>
  <cols>
    <col min="1" max="1" width="30.28125" style="83" bestFit="1" customWidth="1"/>
    <col min="2" max="2" width="4.7109375" style="83" hidden="1" customWidth="1"/>
    <col min="3" max="3" width="6.28125" style="83" hidden="1" customWidth="1"/>
    <col min="4" max="4" width="4.7109375" style="83" hidden="1" customWidth="1"/>
    <col min="5" max="5" width="6.140625" style="80" customWidth="1"/>
    <col min="6" max="8" width="6.00390625" style="81" customWidth="1"/>
    <col min="9" max="9" width="11.140625" style="81" customWidth="1"/>
    <col min="10" max="10" width="9.140625" style="84" customWidth="1"/>
    <col min="11" max="11" width="3.7109375" style="85" customWidth="1"/>
    <col min="12" max="12" width="3.8515625" style="85" bestFit="1" customWidth="1"/>
    <col min="13" max="13" width="3.8515625" style="85" customWidth="1"/>
    <col min="14" max="14" width="8.8515625" style="82" customWidth="1"/>
    <col min="15" max="15" width="4.57421875" style="81" bestFit="1" customWidth="1"/>
    <col min="16" max="16" width="9.7109375" style="84" customWidth="1"/>
    <col min="17" max="17" width="3.7109375" style="85" customWidth="1"/>
    <col min="18" max="18" width="4.00390625" style="85" bestFit="1" customWidth="1"/>
    <col min="19" max="19" width="3.8515625" style="85" customWidth="1"/>
    <col min="20" max="20" width="9.28125" style="82" customWidth="1"/>
    <col min="21" max="21" width="4.57421875" style="81" bestFit="1" customWidth="1"/>
    <col min="22" max="22" width="9.421875" style="84" customWidth="1"/>
    <col min="23" max="23" width="3.7109375" style="85" customWidth="1"/>
    <col min="24" max="24" width="3.8515625" style="85" bestFit="1" customWidth="1"/>
    <col min="25" max="25" width="3.8515625" style="85" customWidth="1"/>
    <col min="26" max="26" width="8.7109375" style="82" customWidth="1"/>
    <col min="27" max="27" width="4.57421875" style="81" bestFit="1" customWidth="1"/>
    <col min="28" max="28" width="8.57421875" style="84" customWidth="1"/>
    <col min="29" max="29" width="3.7109375" style="85" customWidth="1"/>
    <col min="30" max="30" width="3.8515625" style="85" bestFit="1" customWidth="1"/>
    <col min="31" max="31" width="3.8515625" style="85" customWidth="1"/>
    <col min="32" max="32" width="11.421875" style="82" customWidth="1"/>
    <col min="33" max="33" width="4.57421875" style="81" bestFit="1" customWidth="1"/>
    <col min="34" max="34" width="9.140625" style="84" customWidth="1"/>
    <col min="35" max="35" width="3.7109375" style="85" customWidth="1"/>
    <col min="36" max="36" width="3.8515625" style="85" bestFit="1" customWidth="1"/>
    <col min="37" max="37" width="3.8515625" style="85" customWidth="1"/>
    <col min="38" max="38" width="10.421875" style="82" customWidth="1"/>
    <col min="39" max="39" width="4.57421875" style="81" bestFit="1" customWidth="1"/>
    <col min="40" max="40" width="9.140625" style="84" customWidth="1"/>
    <col min="41" max="41" width="3.7109375" style="85" customWidth="1"/>
    <col min="42" max="43" width="3.8515625" style="85" customWidth="1"/>
    <col min="44" max="44" width="9.00390625" style="82" customWidth="1"/>
    <col min="45" max="45" width="4.57421875" style="81" bestFit="1" customWidth="1"/>
    <col min="46" max="46" width="31.421875" style="86" customWidth="1"/>
    <col min="47" max="16384" width="7.8515625" style="86" customWidth="1"/>
  </cols>
  <sheetData>
    <row r="1" spans="1:45" s="9" customFormat="1" ht="21" customHeight="1" thickBot="1">
      <c r="A1" s="1" t="s">
        <v>3</v>
      </c>
      <c r="B1" s="2"/>
      <c r="C1" s="2"/>
      <c r="D1" s="2"/>
      <c r="E1" s="2"/>
      <c r="F1" s="2"/>
      <c r="G1" s="2"/>
      <c r="H1" s="3"/>
      <c r="I1" s="4"/>
      <c r="J1" s="5" t="s">
        <v>4</v>
      </c>
      <c r="K1" s="6"/>
      <c r="L1" s="6"/>
      <c r="M1" s="6"/>
      <c r="N1" s="7"/>
      <c r="O1" s="8"/>
      <c r="P1" s="5" t="s">
        <v>5</v>
      </c>
      <c r="Q1" s="6"/>
      <c r="R1" s="6"/>
      <c r="S1" s="6"/>
      <c r="T1" s="7"/>
      <c r="U1" s="8"/>
      <c r="V1" s="5" t="s">
        <v>6</v>
      </c>
      <c r="W1" s="6"/>
      <c r="X1" s="6"/>
      <c r="Y1" s="6"/>
      <c r="Z1" s="7"/>
      <c r="AA1" s="8"/>
      <c r="AB1" s="5" t="s">
        <v>7</v>
      </c>
      <c r="AC1" s="6"/>
      <c r="AD1" s="6"/>
      <c r="AE1" s="6"/>
      <c r="AF1" s="7"/>
      <c r="AG1" s="8"/>
      <c r="AH1" s="5" t="s">
        <v>8</v>
      </c>
      <c r="AI1" s="6"/>
      <c r="AJ1" s="6"/>
      <c r="AK1" s="6"/>
      <c r="AL1" s="7"/>
      <c r="AM1" s="8"/>
      <c r="AN1" s="5" t="s">
        <v>9</v>
      </c>
      <c r="AO1" s="6"/>
      <c r="AP1" s="6"/>
      <c r="AQ1" s="6"/>
      <c r="AR1" s="7"/>
      <c r="AS1" s="8"/>
    </row>
    <row r="2" spans="1:46" s="21" customFormat="1" ht="78" customHeight="1" thickBot="1">
      <c r="A2" s="10" t="s">
        <v>10</v>
      </c>
      <c r="B2" s="11" t="s">
        <v>0</v>
      </c>
      <c r="C2" s="11" t="s">
        <v>29</v>
      </c>
      <c r="D2" s="11" t="s">
        <v>28</v>
      </c>
      <c r="E2" s="12" t="s">
        <v>11</v>
      </c>
      <c r="F2" s="12" t="s">
        <v>12</v>
      </c>
      <c r="G2" s="13" t="s">
        <v>13</v>
      </c>
      <c r="H2" s="14" t="s">
        <v>14</v>
      </c>
      <c r="I2" s="15" t="s">
        <v>31</v>
      </c>
      <c r="J2" s="16" t="s">
        <v>15</v>
      </c>
      <c r="K2" s="17" t="s">
        <v>1</v>
      </c>
      <c r="L2" s="17" t="s">
        <v>16</v>
      </c>
      <c r="M2" s="17" t="s">
        <v>2</v>
      </c>
      <c r="N2" s="18" t="s">
        <v>17</v>
      </c>
      <c r="O2" s="19" t="s">
        <v>11</v>
      </c>
      <c r="P2" s="16" t="s">
        <v>15</v>
      </c>
      <c r="Q2" s="17" t="s">
        <v>1</v>
      </c>
      <c r="R2" s="17" t="s">
        <v>16</v>
      </c>
      <c r="S2" s="17" t="s">
        <v>2</v>
      </c>
      <c r="T2" s="18" t="s">
        <v>17</v>
      </c>
      <c r="U2" s="19" t="s">
        <v>11</v>
      </c>
      <c r="V2" s="16" t="s">
        <v>15</v>
      </c>
      <c r="W2" s="17" t="s">
        <v>1</v>
      </c>
      <c r="X2" s="17" t="s">
        <v>16</v>
      </c>
      <c r="Y2" s="17" t="s">
        <v>2</v>
      </c>
      <c r="Z2" s="18" t="s">
        <v>17</v>
      </c>
      <c r="AA2" s="19" t="s">
        <v>11</v>
      </c>
      <c r="AB2" s="16" t="s">
        <v>15</v>
      </c>
      <c r="AC2" s="17" t="s">
        <v>1</v>
      </c>
      <c r="AD2" s="17" t="s">
        <v>16</v>
      </c>
      <c r="AE2" s="17" t="s">
        <v>2</v>
      </c>
      <c r="AF2" s="18" t="s">
        <v>17</v>
      </c>
      <c r="AG2" s="19" t="s">
        <v>11</v>
      </c>
      <c r="AH2" s="16" t="s">
        <v>15</v>
      </c>
      <c r="AI2" s="17" t="s">
        <v>1</v>
      </c>
      <c r="AJ2" s="17" t="s">
        <v>16</v>
      </c>
      <c r="AK2" s="17" t="s">
        <v>2</v>
      </c>
      <c r="AL2" s="18" t="s">
        <v>17</v>
      </c>
      <c r="AM2" s="19" t="s">
        <v>11</v>
      </c>
      <c r="AN2" s="16" t="s">
        <v>15</v>
      </c>
      <c r="AO2" s="17" t="s">
        <v>1</v>
      </c>
      <c r="AP2" s="17" t="s">
        <v>16</v>
      </c>
      <c r="AQ2" s="17" t="s">
        <v>2</v>
      </c>
      <c r="AR2" s="18" t="s">
        <v>17</v>
      </c>
      <c r="AS2" s="19" t="s">
        <v>11</v>
      </c>
      <c r="AT2" s="20" t="s">
        <v>30</v>
      </c>
    </row>
    <row r="3" spans="1:45" s="21" customFormat="1" ht="15.75">
      <c r="A3" s="22" t="s">
        <v>18</v>
      </c>
      <c r="B3" s="23"/>
      <c r="C3" s="23"/>
      <c r="D3" s="23"/>
      <c r="E3" s="24"/>
      <c r="F3" s="24"/>
      <c r="G3" s="25"/>
      <c r="H3" s="26"/>
      <c r="I3" s="27"/>
      <c r="J3" s="28"/>
      <c r="K3" s="24"/>
      <c r="L3" s="24"/>
      <c r="M3" s="24"/>
      <c r="N3" s="29"/>
      <c r="O3" s="26"/>
      <c r="P3" s="28"/>
      <c r="Q3" s="24"/>
      <c r="R3" s="24"/>
      <c r="S3" s="24"/>
      <c r="T3" s="29"/>
      <c r="U3" s="26"/>
      <c r="V3" s="28"/>
      <c r="W3" s="24"/>
      <c r="X3" s="24"/>
      <c r="Y3" s="24"/>
      <c r="Z3" s="29"/>
      <c r="AA3" s="26"/>
      <c r="AB3" s="28"/>
      <c r="AC3" s="24"/>
      <c r="AD3" s="24"/>
      <c r="AE3" s="24"/>
      <c r="AF3" s="29"/>
      <c r="AG3" s="26"/>
      <c r="AH3" s="28"/>
      <c r="AI3" s="24"/>
      <c r="AJ3" s="24"/>
      <c r="AK3" s="24"/>
      <c r="AL3" s="29"/>
      <c r="AM3" s="26"/>
      <c r="AN3" s="28"/>
      <c r="AO3" s="24"/>
      <c r="AP3" s="24"/>
      <c r="AQ3" s="24"/>
      <c r="AR3" s="29"/>
      <c r="AS3" s="26"/>
    </row>
    <row r="4" spans="1:46" s="46" customFormat="1" ht="15.75">
      <c r="A4" s="87" t="s">
        <v>43</v>
      </c>
      <c r="B4" s="31"/>
      <c r="C4" s="32"/>
      <c r="D4" s="33"/>
      <c r="E4" s="34">
        <f>RANK(F4,F$3:F$16,1)</f>
        <v>3</v>
      </c>
      <c r="F4" s="35">
        <f>O4+U4+AA4+AG4+AM4+AS4</f>
        <v>20</v>
      </c>
      <c r="G4" s="88">
        <f>IF(K4=0,1,0)+IF(Q4=0,1,0)+IF(W4=0,1,0)+IF(AC4=0,1,0)+IF(AI4=0,1,0)+IF(AO4=0,1,0)</f>
        <v>6</v>
      </c>
      <c r="H4" s="37">
        <f>K4+Q4+W4+AC4+AI4+AO4</f>
        <v>0</v>
      </c>
      <c r="I4" s="38">
        <f>N4+T4+Z4+AF4+AL4+AR4</f>
        <v>233.32000000000002</v>
      </c>
      <c r="J4" s="39">
        <v>34.16</v>
      </c>
      <c r="K4" s="43">
        <v>0</v>
      </c>
      <c r="L4" s="41">
        <v>0</v>
      </c>
      <c r="M4" s="41">
        <v>0</v>
      </c>
      <c r="N4" s="42">
        <f>IF((OR(J4="",J4="DNF",J4="DQ",J4="DNC")),"",(J4+(5*K4)+(L4*10)-(M4*10)))</f>
        <v>34.16</v>
      </c>
      <c r="O4" s="37">
        <f>IF(N4="",Default_Rank_Score,RANK(N4,N$3:N$16,1))</f>
        <v>5</v>
      </c>
      <c r="P4" s="39">
        <v>37.44</v>
      </c>
      <c r="Q4" s="43">
        <v>0</v>
      </c>
      <c r="R4" s="41">
        <v>0</v>
      </c>
      <c r="S4" s="41">
        <v>0</v>
      </c>
      <c r="T4" s="44">
        <f>IF((OR(P4="",P4="DNF",P4="DQ",P4="DNC")),"",(P4+(5*Q4)+(R4*10)-(S4*10)))</f>
        <v>37.44</v>
      </c>
      <c r="U4" s="45">
        <f>IF(T4="",Default_Rank_Score,RANK(T4,T$3:T$16,1))</f>
        <v>4</v>
      </c>
      <c r="V4" s="39">
        <v>40.39</v>
      </c>
      <c r="W4" s="43">
        <v>0</v>
      </c>
      <c r="X4" s="41">
        <v>0</v>
      </c>
      <c r="Y4" s="41">
        <v>0</v>
      </c>
      <c r="Z4" s="44">
        <f>IF((OR(V4="",V4="DNF",V4="DQ",V4="DNC")),"",(V4+(5*W4)+(X4*10)-(Y4*10)))</f>
        <v>40.39</v>
      </c>
      <c r="AA4" s="45">
        <f>IF(Z4="",Default_Rank_Score,RANK(Z4,Z$3:Z$16,1))</f>
        <v>2</v>
      </c>
      <c r="AB4" s="39">
        <v>33.45</v>
      </c>
      <c r="AC4" s="43">
        <v>0</v>
      </c>
      <c r="AD4" s="41">
        <v>0</v>
      </c>
      <c r="AE4" s="41">
        <v>0</v>
      </c>
      <c r="AF4" s="44">
        <f>IF((OR(AB4="",AB4="DNF",AB4="DQ",AB4="DNC")),"",(AB4+(5*AC4)+(AD4*10)-(AE4*10)))</f>
        <v>33.45</v>
      </c>
      <c r="AG4" s="45">
        <f>IF(AF4="",Default_Rank_Score,RANK(AF4,AF$3:AF$16,1))</f>
        <v>3</v>
      </c>
      <c r="AH4" s="39">
        <v>52.42</v>
      </c>
      <c r="AI4" s="43">
        <v>0</v>
      </c>
      <c r="AJ4" s="41">
        <v>0</v>
      </c>
      <c r="AK4" s="41">
        <v>0</v>
      </c>
      <c r="AL4" s="44">
        <f>IF((OR(AH4="",AH4="DNF",AH4="DQ",AH4="DNC")),"",(AH4+(5*AI4)+(AJ4*10)-(AK4*10)))</f>
        <v>52.42</v>
      </c>
      <c r="AM4" s="45">
        <f>IF(AL4="",Default_Rank_Score,RANK(AL4,AL$3:AL$16,1))</f>
        <v>3</v>
      </c>
      <c r="AN4" s="39">
        <v>35.46</v>
      </c>
      <c r="AO4" s="40">
        <v>0</v>
      </c>
      <c r="AP4" s="41">
        <v>0</v>
      </c>
      <c r="AQ4" s="41">
        <v>0</v>
      </c>
      <c r="AR4" s="44">
        <f>IF((OR(AN4="",AN4="DNF",AN4="DQ",AN4="DNC")),"",(AN4+(5*AO4)+(AP4*10)-(AQ4*10)))</f>
        <v>35.46</v>
      </c>
      <c r="AS4" s="45">
        <f>IF(AR4="",Default_Rank_Score,RANK(AR4,AR$3:AR$16,1))</f>
        <v>3</v>
      </c>
      <c r="AT4" s="46" t="s">
        <v>46</v>
      </c>
    </row>
    <row r="5" spans="1:46" s="46" customFormat="1" ht="15.75">
      <c r="A5" s="30" t="s">
        <v>41</v>
      </c>
      <c r="B5" s="31"/>
      <c r="C5" s="32"/>
      <c r="D5" s="33"/>
      <c r="E5" s="34">
        <f>RANK(F5,F$3:F$16,1)</f>
        <v>7</v>
      </c>
      <c r="F5" s="35">
        <f>O5+U5+AA5+AG5+AM5+AS5</f>
        <v>38</v>
      </c>
      <c r="G5" s="36">
        <f>IF(K5=0,1,0)+IF(Q5=0,1,0)+IF(W5=0,1,0)+IF(AC5=0,1,0)+IF(AI5=0,1,0)+IF(AO5=0,1,0)</f>
        <v>5</v>
      </c>
      <c r="H5" s="37">
        <f>K5+Q5+W5+AC5+AI5+AO5</f>
        <v>8</v>
      </c>
      <c r="I5" s="38">
        <f>N5+T5+Z5+AF5+AL5+AR5</f>
        <v>1273.29</v>
      </c>
      <c r="J5" s="39">
        <v>37.95</v>
      </c>
      <c r="K5" s="40">
        <v>0</v>
      </c>
      <c r="L5" s="41">
        <v>0</v>
      </c>
      <c r="M5" s="41">
        <v>0</v>
      </c>
      <c r="N5" s="42">
        <f>IF((OR(J5="",J5="DNF",J5="DQ",J5="DNC")),"",(J5+(5*K5)+(L5*10)-(M5*10)))</f>
        <v>37.95</v>
      </c>
      <c r="O5" s="37">
        <f>IF(N5="",Default_Rank_Score,RANK(N5,N$3:N$16,1))</f>
        <v>6</v>
      </c>
      <c r="P5" s="39">
        <v>46.44</v>
      </c>
      <c r="Q5" s="43">
        <v>0</v>
      </c>
      <c r="R5" s="41">
        <v>0</v>
      </c>
      <c r="S5" s="41">
        <v>0</v>
      </c>
      <c r="T5" s="44">
        <f>IF((OR(P5="",P5="DNF",P5="DQ",P5="DNC")),"",(P5+(5*Q5)+(R5*10)-(S5*10)))</f>
        <v>46.44</v>
      </c>
      <c r="U5" s="45">
        <f>IF(T5="",Default_Rank_Score,RANK(T5,T$3:T$16,1))</f>
        <v>6</v>
      </c>
      <c r="V5" s="39">
        <v>44.94</v>
      </c>
      <c r="W5" s="43">
        <v>0</v>
      </c>
      <c r="X5" s="41">
        <v>0</v>
      </c>
      <c r="Y5" s="41">
        <v>0</v>
      </c>
      <c r="Z5" s="44">
        <f>IF((OR(V5="",V5="DNF",V5="DQ",V5="DNC")),"",(V5+(5*W5)+(X5*10)-(Y5*10)))</f>
        <v>44.94</v>
      </c>
      <c r="AA5" s="45">
        <f>IF(Z5="",Default_Rank_Score,RANK(Z5,Z$3:Z$16,1))</f>
        <v>5</v>
      </c>
      <c r="AB5" s="39">
        <v>999</v>
      </c>
      <c r="AC5" s="43">
        <v>8</v>
      </c>
      <c r="AD5" s="41">
        <v>0</v>
      </c>
      <c r="AE5" s="41">
        <v>0</v>
      </c>
      <c r="AF5" s="44">
        <f>IF((OR(AB5="",AB5="DNF",AB5="DQ",AB5="DNC")),"",(AB5+(5*AC5)+(AD5*10)-(AE5*10)))</f>
        <v>1039</v>
      </c>
      <c r="AG5" s="45">
        <f>IF(AF5="",Default_Rank_Score,RANK(AF5,AF$3:AF$16,1))</f>
        <v>12</v>
      </c>
      <c r="AH5" s="39">
        <v>49.77</v>
      </c>
      <c r="AI5" s="43">
        <v>0</v>
      </c>
      <c r="AJ5" s="41">
        <v>1</v>
      </c>
      <c r="AK5" s="41">
        <v>0</v>
      </c>
      <c r="AL5" s="44">
        <f>IF((OR(AH5="",AH5="DNF",AH5="DQ",AH5="DNC")),"",(AH5+(5*AI5)+(AJ5*10)-(AK5*10)))</f>
        <v>59.77</v>
      </c>
      <c r="AM5" s="45">
        <f>IF(AL5="",Default_Rank_Score,RANK(AL5,AL$3:AL$16,1))</f>
        <v>5</v>
      </c>
      <c r="AN5" s="39">
        <v>45.19</v>
      </c>
      <c r="AO5" s="43">
        <v>0</v>
      </c>
      <c r="AP5" s="41">
        <v>0</v>
      </c>
      <c r="AQ5" s="41">
        <v>0</v>
      </c>
      <c r="AR5" s="44">
        <f>IF((OR(AN5="",AN5="DNF",AN5="DQ",AN5="DNC")),"",(AN5+(5*AO5)+(AP5*10)-(AQ5*10)))</f>
        <v>45.19</v>
      </c>
      <c r="AS5" s="45">
        <f>IF(AR5="",Default_Rank_Score,RANK(AR5,AR$3:AR$16,1))</f>
        <v>4</v>
      </c>
      <c r="AT5" s="46" t="s">
        <v>50</v>
      </c>
    </row>
    <row r="6" spans="1:46" s="46" customFormat="1" ht="15.75">
      <c r="A6" s="30" t="s">
        <v>37</v>
      </c>
      <c r="B6" s="31"/>
      <c r="C6" s="32"/>
      <c r="D6" s="33"/>
      <c r="E6" s="34">
        <f>RANK(F6,F$3:F$16,1)</f>
        <v>11</v>
      </c>
      <c r="F6" s="35">
        <f>O6+U6+AA6+AG6+AM6+AS6</f>
        <v>63</v>
      </c>
      <c r="G6" s="36">
        <f>IF(K6=0,1,0)+IF(Q6=0,1,0)+IF(W6=0,1,0)+IF(AC6=0,1,0)+IF(AI6=0,1,0)+IF(AO6=0,1,0)</f>
        <v>5</v>
      </c>
      <c r="H6" s="37">
        <f>K6+Q6+W6+AC6+AI6+AO6</f>
        <v>8</v>
      </c>
      <c r="I6" s="38">
        <f>N6+T6+Z6+AF6+AL6+AR6</f>
        <v>1547.86</v>
      </c>
      <c r="J6" s="39">
        <v>79.6</v>
      </c>
      <c r="K6" s="43">
        <v>0</v>
      </c>
      <c r="L6" s="41">
        <v>0</v>
      </c>
      <c r="M6" s="41">
        <v>0</v>
      </c>
      <c r="N6" s="42">
        <f>IF((OR(J6="",J6="DNF",J6="DQ",J6="DNC")),"",(J6+(5*K6)+(L6*10)-(M6*10)))</f>
        <v>79.6</v>
      </c>
      <c r="O6" s="37">
        <f>IF(N6="",Default_Rank_Score,RANK(N6,N$3:N$16,1))</f>
        <v>11</v>
      </c>
      <c r="P6" s="39">
        <v>121.7</v>
      </c>
      <c r="Q6" s="40">
        <v>0</v>
      </c>
      <c r="R6" s="41">
        <v>0</v>
      </c>
      <c r="S6" s="41">
        <v>0</v>
      </c>
      <c r="T6" s="44">
        <f>IF((OR(P6="",P6="DNF",P6="DQ",P6="DNC")),"",(P6+(5*Q6)+(R6*10)-(S6*10)))</f>
        <v>121.7</v>
      </c>
      <c r="U6" s="45">
        <f>IF(T6="",Default_Rank_Score,RANK(T6,T$3:T$16,1))</f>
        <v>11</v>
      </c>
      <c r="V6" s="39">
        <v>75.6</v>
      </c>
      <c r="W6" s="43">
        <v>0</v>
      </c>
      <c r="X6" s="41">
        <v>0</v>
      </c>
      <c r="Y6" s="41">
        <v>0</v>
      </c>
      <c r="Z6" s="44">
        <f>IF((OR(V6="",V6="DNF",V6="DQ",V6="DNC")),"",(V6+(5*W6)+(X6*10)-(Y6*10)))</f>
        <v>75.6</v>
      </c>
      <c r="AA6" s="45">
        <f>IF(Z6="",Default_Rank_Score,RANK(Z6,Z$3:Z$16,1))</f>
        <v>8</v>
      </c>
      <c r="AB6" s="39">
        <v>99.53</v>
      </c>
      <c r="AC6" s="43">
        <v>0</v>
      </c>
      <c r="AD6" s="41">
        <v>0</v>
      </c>
      <c r="AE6" s="41">
        <v>0</v>
      </c>
      <c r="AF6" s="44">
        <f>IF((OR(AB6="",AB6="DNF",AB6="DQ",AB6="DNC")),"",(AB6+(5*AC6)+(AD6*10)-(AE6*10)))</f>
        <v>99.53</v>
      </c>
      <c r="AG6" s="45">
        <f>IF(AF6="",Default_Rank_Score,RANK(AF6,AF$3:AF$16,1))</f>
        <v>10</v>
      </c>
      <c r="AH6" s="39">
        <v>999</v>
      </c>
      <c r="AI6" s="43">
        <v>8</v>
      </c>
      <c r="AJ6" s="41">
        <v>0</v>
      </c>
      <c r="AK6" s="41">
        <v>0</v>
      </c>
      <c r="AL6" s="44">
        <f>IF((OR(AH6="",AH6="DNF",AH6="DQ",AH6="DNC")),"",(AH6+(5*AI6)+(AJ6*10)-(AK6*10)))</f>
        <v>1039</v>
      </c>
      <c r="AM6" s="45">
        <f>IF(AL6="",Default_Rank_Score,RANK(AL6,AL$3:AL$16,1))</f>
        <v>12</v>
      </c>
      <c r="AN6" s="39">
        <v>132.43</v>
      </c>
      <c r="AO6" s="43">
        <v>0</v>
      </c>
      <c r="AP6" s="41">
        <v>0</v>
      </c>
      <c r="AQ6" s="41">
        <v>0</v>
      </c>
      <c r="AR6" s="44">
        <f>IF((OR(AN6="",AN6="DNF",AN6="DQ",AN6="DNC")),"",(AN6+(5*AO6)+(AP6*10)-(AQ6*10)))</f>
        <v>132.43</v>
      </c>
      <c r="AS6" s="45">
        <f>IF(AR6="",Default_Rank_Score,RANK(AR6,AR$3:AR$16,1))</f>
        <v>11</v>
      </c>
      <c r="AT6" s="46" t="s">
        <v>48</v>
      </c>
    </row>
    <row r="7" spans="1:46" s="46" customFormat="1" ht="15.75">
      <c r="A7" s="30" t="s">
        <v>32</v>
      </c>
      <c r="B7" s="31"/>
      <c r="C7" s="32"/>
      <c r="D7" s="33"/>
      <c r="E7" s="34">
        <f>RANK(F7,F$3:F$16,1)</f>
        <v>2</v>
      </c>
      <c r="F7" s="35">
        <f>O7+U7+AA7+AG7+AM7+AS7</f>
        <v>15</v>
      </c>
      <c r="G7" s="36">
        <f>IF(K7=0,1,0)+IF(Q7=0,1,0)+IF(W7=0,1,0)+IF(AC7=0,1,0)+IF(AI7=0,1,0)+IF(AO7=0,1,0)</f>
        <v>4</v>
      </c>
      <c r="H7" s="37">
        <f>K7+Q7+W7+AC7+AI7+AO7</f>
        <v>3</v>
      </c>
      <c r="I7" s="38">
        <f>N7+T7+Z7+AF7+AL7+AR7</f>
        <v>217.16</v>
      </c>
      <c r="J7" s="39">
        <v>25.07</v>
      </c>
      <c r="K7" s="43">
        <v>0</v>
      </c>
      <c r="L7" s="41">
        <v>0</v>
      </c>
      <c r="M7" s="41">
        <v>0</v>
      </c>
      <c r="N7" s="42">
        <f>IF((OR(J7="",J7="DNF",J7="DQ",J7="DNC")),"",(J7+(5*K7)+(L7*10)-(M7*10)))</f>
        <v>25.07</v>
      </c>
      <c r="O7" s="37">
        <f>IF(N7="",Default_Rank_Score,RANK(N7,N$3:N$16,1))</f>
        <v>1</v>
      </c>
      <c r="P7" s="39">
        <v>32.64</v>
      </c>
      <c r="Q7" s="43">
        <v>0</v>
      </c>
      <c r="R7" s="41">
        <v>0</v>
      </c>
      <c r="S7" s="41">
        <v>0</v>
      </c>
      <c r="T7" s="44">
        <f>IF((OR(P7="",P7="DNF",P7="DQ",P7="DNC")),"",(P7+(5*Q7)+(R7*10)-(S7*10)))</f>
        <v>32.64</v>
      </c>
      <c r="U7" s="45">
        <f>IF(T7="",Default_Rank_Score,RANK(T7,T$3:T$16,1))</f>
        <v>3</v>
      </c>
      <c r="V7" s="39">
        <v>34.13</v>
      </c>
      <c r="W7" s="43">
        <v>2</v>
      </c>
      <c r="X7" s="41">
        <v>0</v>
      </c>
      <c r="Y7" s="41">
        <v>0</v>
      </c>
      <c r="Z7" s="44">
        <f>IF((OR(V7="",V7="DNF",V7="DQ",V7="DNC")),"",(V7+(5*W7)+(X7*10)-(Y7*10)))</f>
        <v>44.13</v>
      </c>
      <c r="AA7" s="45">
        <f>IF(Z7="",Default_Rank_Score,RANK(Z7,Z$3:Z$16,1))</f>
        <v>4</v>
      </c>
      <c r="AB7" s="39">
        <v>31.76</v>
      </c>
      <c r="AC7" s="40">
        <v>0</v>
      </c>
      <c r="AD7" s="41">
        <v>0</v>
      </c>
      <c r="AE7" s="41">
        <v>0</v>
      </c>
      <c r="AF7" s="44">
        <f>IF((OR(AB7="",AB7="DNF",AB7="DQ",AB7="DNC")),"",(AB7+(5*AC7)+(AD7*10)-(AE7*10)))</f>
        <v>31.76</v>
      </c>
      <c r="AG7" s="45">
        <f>IF(AF7="",Default_Rank_Score,RANK(AF7,AF$3:AF$16,1))</f>
        <v>2</v>
      </c>
      <c r="AH7" s="39">
        <v>38.37</v>
      </c>
      <c r="AI7" s="43">
        <v>0</v>
      </c>
      <c r="AJ7" s="41">
        <v>0</v>
      </c>
      <c r="AK7" s="41">
        <v>0</v>
      </c>
      <c r="AL7" s="44">
        <f>IF((OR(AH7="",AH7="DNF",AH7="DQ",AH7="DNC")),"",(AH7+(5*AI7)+(AJ7*10)-(AK7*10)))</f>
        <v>38.37</v>
      </c>
      <c r="AM7" s="45">
        <f>IF(AL7="",Default_Rank_Score,RANK(AL7,AL$3:AL$16,1))</f>
        <v>1</v>
      </c>
      <c r="AN7" s="39">
        <v>40.19</v>
      </c>
      <c r="AO7" s="43">
        <v>1</v>
      </c>
      <c r="AP7" s="41">
        <v>0</v>
      </c>
      <c r="AQ7" s="41">
        <v>0</v>
      </c>
      <c r="AR7" s="44">
        <f>IF((OR(AN7="",AN7="DNF",AN7="DQ",AN7="DNC")),"",(AN7+(5*AO7)+(AP7*10)-(AQ7*10)))</f>
        <v>45.19</v>
      </c>
      <c r="AS7" s="45">
        <f>IF(AR7="",Default_Rank_Score,RANK(AR7,AR$3:AR$16,1))</f>
        <v>4</v>
      </c>
      <c r="AT7" s="46" t="s">
        <v>44</v>
      </c>
    </row>
    <row r="8" spans="1:46" s="46" customFormat="1" ht="15.75">
      <c r="A8" s="30" t="s">
        <v>34</v>
      </c>
      <c r="B8" s="31"/>
      <c r="C8" s="32"/>
      <c r="D8" s="33"/>
      <c r="E8" s="34">
        <f>RANK(F8,F$3:F$16,1)</f>
        <v>6</v>
      </c>
      <c r="F8" s="35">
        <f>O8+U8+AA8+AG8+AM8+AS8</f>
        <v>37</v>
      </c>
      <c r="G8" s="36">
        <f>IF(K8=0,1,0)+IF(Q8=0,1,0)+IF(W8=0,1,0)+IF(AC8=0,1,0)+IF(AI8=0,1,0)+IF(AO8=0,1,0)</f>
        <v>4</v>
      </c>
      <c r="H8" s="37">
        <f>K8+Q8+W8+AC8+AI8+AO8</f>
        <v>2</v>
      </c>
      <c r="I8" s="38">
        <f>N8+T8+Z8+AF8+AL8+AR8</f>
        <v>318.78</v>
      </c>
      <c r="J8" s="39">
        <v>32.17</v>
      </c>
      <c r="K8" s="43">
        <v>0</v>
      </c>
      <c r="L8" s="41">
        <v>0</v>
      </c>
      <c r="M8" s="41">
        <v>0</v>
      </c>
      <c r="N8" s="42">
        <f>IF((OR(J8="",J8="DNF",J8="DQ",J8="DNC")),"",(J8+(5*K8)+(L8*10)-(M8*10)))</f>
        <v>32.17</v>
      </c>
      <c r="O8" s="37">
        <f>IF(N8="",Default_Rank_Score,RANK(N8,N$3:N$16,1))</f>
        <v>3</v>
      </c>
      <c r="P8" s="39">
        <v>59.99</v>
      </c>
      <c r="Q8" s="43">
        <v>0</v>
      </c>
      <c r="R8" s="41">
        <v>0</v>
      </c>
      <c r="S8" s="41">
        <v>0</v>
      </c>
      <c r="T8" s="44">
        <f>IF((OR(P8="",P8="DNF",P8="DQ",P8="DNC")),"",(P8+(5*Q8)+(R8*10)-(S8*10)))</f>
        <v>59.99</v>
      </c>
      <c r="U8" s="45">
        <f>IF(T8="",Default_Rank_Score,RANK(T8,T$3:T$16,1))</f>
        <v>7</v>
      </c>
      <c r="V8" s="39">
        <v>47.03</v>
      </c>
      <c r="W8" s="43">
        <v>0</v>
      </c>
      <c r="X8" s="41">
        <v>0</v>
      </c>
      <c r="Y8" s="41">
        <v>0</v>
      </c>
      <c r="Z8" s="44">
        <f>IF((OR(V8="",V8="DNF",V8="DQ",V8="DNC")),"",(V8+(5*W8)+(X8*10)-(Y8*10)))</f>
        <v>47.03</v>
      </c>
      <c r="AA8" s="45">
        <f>IF(Z8="",Default_Rank_Score,RANK(Z8,Z$3:Z$16,1))</f>
        <v>6</v>
      </c>
      <c r="AB8" s="39">
        <v>51.77</v>
      </c>
      <c r="AC8" s="43">
        <v>0</v>
      </c>
      <c r="AD8" s="41">
        <v>1</v>
      </c>
      <c r="AE8" s="41">
        <v>0</v>
      </c>
      <c r="AF8" s="44">
        <f>IF((OR(AB8="",AB8="DNF",AB8="DQ",AB8="DNC")),"",(AB8+(5*AC8)+(AD8*10)-(AE8*10)))</f>
        <v>61.77</v>
      </c>
      <c r="AG8" s="45">
        <f>IF(AF8="",Default_Rank_Score,RANK(AF8,AF$3:AF$16,1))</f>
        <v>7</v>
      </c>
      <c r="AH8" s="39">
        <v>59.05</v>
      </c>
      <c r="AI8" s="43">
        <v>1</v>
      </c>
      <c r="AJ8" s="41">
        <v>0</v>
      </c>
      <c r="AK8" s="41">
        <v>0</v>
      </c>
      <c r="AL8" s="44">
        <f>IF((OR(AH8="",AH8="DNF",AH8="DQ",AH8="DNC")),"",(AH8+(5*AI8)+(AJ8*10)-(AK8*10)))</f>
        <v>64.05</v>
      </c>
      <c r="AM8" s="45">
        <f>IF(AL8="",Default_Rank_Score,RANK(AL8,AL$3:AL$16,1))</f>
        <v>7</v>
      </c>
      <c r="AN8" s="39">
        <v>48.77</v>
      </c>
      <c r="AO8" s="43">
        <v>1</v>
      </c>
      <c r="AP8" s="41">
        <v>0</v>
      </c>
      <c r="AQ8" s="41">
        <v>0</v>
      </c>
      <c r="AR8" s="44">
        <f>IF((OR(AN8="",AN8="DNF",AN8="DQ",AN8="DNC")),"",(AN8+(5*AO8)+(AP8*10)-(AQ8*10)))</f>
        <v>53.77</v>
      </c>
      <c r="AS8" s="45">
        <f>IF(AR8="",Default_Rank_Score,RANK(AR8,AR$3:AR$16,1))</f>
        <v>7</v>
      </c>
      <c r="AT8" s="46" t="s">
        <v>45</v>
      </c>
    </row>
    <row r="9" spans="1:46" s="46" customFormat="1" ht="15.75">
      <c r="A9" s="30" t="s">
        <v>39</v>
      </c>
      <c r="B9" s="31"/>
      <c r="C9" s="32"/>
      <c r="D9" s="33"/>
      <c r="E9" s="34">
        <f>RANK(F9,F$3:F$16,1)</f>
        <v>10</v>
      </c>
      <c r="F9" s="35">
        <f>O9+U9+AA9+AG9+AM9+AS9</f>
        <v>57</v>
      </c>
      <c r="G9" s="36">
        <f>IF(K9=0,1,0)+IF(Q9=0,1,0)+IF(W9=0,1,0)+IF(AC9=0,1,0)+IF(AI9=0,1,0)+IF(AO9=0,1,0)</f>
        <v>4</v>
      </c>
      <c r="H9" s="37">
        <f>K9+Q9+W9+AC9+AI9+AO9</f>
        <v>16</v>
      </c>
      <c r="I9" s="38">
        <f>N9+T9+Z9+AF9+AL9+AR9</f>
        <v>511.20000000000005</v>
      </c>
      <c r="J9" s="39">
        <v>58.24</v>
      </c>
      <c r="K9" s="43">
        <v>0</v>
      </c>
      <c r="L9" s="41">
        <v>0</v>
      </c>
      <c r="M9" s="41">
        <v>0</v>
      </c>
      <c r="N9" s="42">
        <f>IF((OR(J9="",J9="DNF",J9="DQ",J9="DNC")),"",(J9+(5*K9)+(L9*10)-(M9*10)))</f>
        <v>58.24</v>
      </c>
      <c r="O9" s="37">
        <f>IF(N9="",Default_Rank_Score,RANK(N9,N$3:N$16,1))</f>
        <v>9</v>
      </c>
      <c r="P9" s="39">
        <v>77.59</v>
      </c>
      <c r="Q9" s="43">
        <v>8</v>
      </c>
      <c r="R9" s="41">
        <v>0</v>
      </c>
      <c r="S9" s="41">
        <v>0</v>
      </c>
      <c r="T9" s="44">
        <f>IF((OR(P9="",P9="DNF",P9="DQ",P9="DNC")),"",(P9+(5*Q9)+(R9*10)-(S9*10)))</f>
        <v>117.59</v>
      </c>
      <c r="U9" s="45">
        <f>IF(T9="",Default_Rank_Score,RANK(T9,T$3:T$16,1))</f>
        <v>10</v>
      </c>
      <c r="V9" s="39">
        <v>57.38</v>
      </c>
      <c r="W9" s="43">
        <v>8</v>
      </c>
      <c r="X9" s="41">
        <v>0</v>
      </c>
      <c r="Y9" s="41">
        <v>0</v>
      </c>
      <c r="Z9" s="44">
        <f>IF((OR(V9="",V9="DNF",V9="DQ",V9="DNC")),"",(V9+(5*W9)+(X9*10)-(Y9*10)))</f>
        <v>97.38</v>
      </c>
      <c r="AA9" s="45">
        <f>IF(Z9="",Default_Rank_Score,RANK(Z9,Z$3:Z$16,1))</f>
        <v>11</v>
      </c>
      <c r="AB9" s="39">
        <v>72.82</v>
      </c>
      <c r="AC9" s="43">
        <v>0</v>
      </c>
      <c r="AD9" s="41">
        <v>1</v>
      </c>
      <c r="AE9" s="41">
        <v>0</v>
      </c>
      <c r="AF9" s="44">
        <f>IF((OR(AB9="",AB9="DNF",AB9="DQ",AB9="DNC")),"",(AB9+(5*AC9)+(AD9*10)-(AE9*10)))</f>
        <v>82.82</v>
      </c>
      <c r="AG9" s="45">
        <f>IF(AF9="",Default_Rank_Score,RANK(AF9,AF$3:AF$16,1))</f>
        <v>9</v>
      </c>
      <c r="AH9" s="39">
        <v>85.36</v>
      </c>
      <c r="AI9" s="43">
        <v>0</v>
      </c>
      <c r="AJ9" s="41">
        <v>0</v>
      </c>
      <c r="AK9" s="41">
        <v>0</v>
      </c>
      <c r="AL9" s="44">
        <f>IF((OR(AH9="",AH9="DNF",AH9="DQ",AH9="DNC")),"",(AH9+(5*AI9)+(AJ9*10)-(AK9*10)))</f>
        <v>85.36</v>
      </c>
      <c r="AM9" s="45">
        <f>IF(AL9="",Default_Rank_Score,RANK(AL9,AL$3:AL$16,1))</f>
        <v>10</v>
      </c>
      <c r="AN9" s="39">
        <v>69.81</v>
      </c>
      <c r="AO9" s="43">
        <v>0</v>
      </c>
      <c r="AP9" s="41">
        <v>0</v>
      </c>
      <c r="AQ9" s="41">
        <v>0</v>
      </c>
      <c r="AR9" s="44">
        <f>IF((OR(AN9="",AN9="DNF",AN9="DQ",AN9="DNC")),"",(AN9+(5*AO9)+(AP9*10)-(AQ9*10)))</f>
        <v>69.81</v>
      </c>
      <c r="AS9" s="45">
        <f>IF(AR9="",Default_Rank_Score,RANK(AR9,AR$3:AR$16,1))</f>
        <v>8</v>
      </c>
      <c r="AT9" s="46" t="s">
        <v>50</v>
      </c>
    </row>
    <row r="10" spans="1:45" s="46" customFormat="1" ht="15.75">
      <c r="A10" s="30" t="s">
        <v>40</v>
      </c>
      <c r="B10" s="31"/>
      <c r="C10" s="32"/>
      <c r="D10" s="33"/>
      <c r="E10" s="34">
        <f>RANK(F10,F$3:F$16,1)</f>
        <v>3</v>
      </c>
      <c r="F10" s="35">
        <f>O10+U10+AA10+AG10+AM10+AS10</f>
        <v>20</v>
      </c>
      <c r="G10" s="36">
        <f>IF(K10=0,1,0)+IF(Q10=0,1,0)+IF(W10=0,1,0)+IF(AC10=0,1,0)+IF(AI10=0,1,0)+IF(AO10=0,1,0)</f>
        <v>3</v>
      </c>
      <c r="H10" s="37">
        <f>K10+Q10+W10+AC10+AI10+AO10</f>
        <v>5</v>
      </c>
      <c r="I10" s="38">
        <f>N10+T10+Z10+AF10+AL10+AR10</f>
        <v>227.16000000000003</v>
      </c>
      <c r="J10" s="39">
        <v>24.04</v>
      </c>
      <c r="K10" s="43">
        <v>3</v>
      </c>
      <c r="L10" s="41">
        <v>0</v>
      </c>
      <c r="M10" s="41">
        <v>0</v>
      </c>
      <c r="N10" s="42">
        <f>IF((OR(J10="",J10="DNF",J10="DQ",J10="DNC")),"",(J10+(5*K10)+(L10*10)-(M10*10)))</f>
        <v>39.04</v>
      </c>
      <c r="O10" s="37">
        <f>IF(N10="",Default_Rank_Score,RANK(N10,N$3:N$16,1))</f>
        <v>7</v>
      </c>
      <c r="P10" s="39">
        <v>31.2</v>
      </c>
      <c r="Q10" s="43">
        <v>0</v>
      </c>
      <c r="R10" s="41">
        <v>0</v>
      </c>
      <c r="S10" s="41">
        <v>0</v>
      </c>
      <c r="T10" s="44">
        <f>IF((OR(P10="",P10="DNF",P10="DQ",P10="DNC")),"",(P10+(5*Q10)+(R10*10)-(S10*10)))</f>
        <v>31.2</v>
      </c>
      <c r="U10" s="45">
        <f>IF(T10="",Default_Rank_Score,RANK(T10,T$3:T$16,1))</f>
        <v>2</v>
      </c>
      <c r="V10" s="39">
        <v>35.79</v>
      </c>
      <c r="W10" s="43">
        <v>1</v>
      </c>
      <c r="X10" s="41">
        <v>0</v>
      </c>
      <c r="Y10" s="41">
        <v>0</v>
      </c>
      <c r="Z10" s="44">
        <f>IF((OR(V10="",V10="DNF",V10="DQ",V10="DNC")),"",(V10+(5*W10)+(X10*10)-(Y10*10)))</f>
        <v>40.79</v>
      </c>
      <c r="AA10" s="45">
        <f>IF(Z10="",Default_Rank_Score,RANK(Z10,Z$3:Z$16,1))</f>
        <v>3</v>
      </c>
      <c r="AB10" s="39">
        <v>31.08</v>
      </c>
      <c r="AC10" s="43">
        <v>1</v>
      </c>
      <c r="AD10" s="41">
        <v>0</v>
      </c>
      <c r="AE10" s="41">
        <v>0</v>
      </c>
      <c r="AF10" s="44">
        <f>IF((OR(AB10="",AB10="DNF",AB10="DQ",AB10="DNC")),"",(AB10+(5*AC10)+(AD10*10)-(AE10*10)))</f>
        <v>36.08</v>
      </c>
      <c r="AG10" s="45">
        <f>IF(AF10="",Default_Rank_Score,RANK(AF10,AF$3:AF$16,1))</f>
        <v>4</v>
      </c>
      <c r="AH10" s="39">
        <v>44.69</v>
      </c>
      <c r="AI10" s="43">
        <v>0</v>
      </c>
      <c r="AJ10" s="41">
        <v>0</v>
      </c>
      <c r="AK10" s="41">
        <v>0</v>
      </c>
      <c r="AL10" s="44">
        <f>IF((OR(AH10="",AH10="DNF",AH10="DQ",AH10="DNC")),"",(AH10+(5*AI10)+(AJ10*10)-(AK10*10)))</f>
        <v>44.69</v>
      </c>
      <c r="AM10" s="45">
        <f>IF(AL10="",Default_Rank_Score,RANK(AL10,AL$3:AL$16,1))</f>
        <v>2</v>
      </c>
      <c r="AN10" s="39">
        <v>35.36</v>
      </c>
      <c r="AO10" s="43">
        <v>0</v>
      </c>
      <c r="AP10" s="41">
        <v>0</v>
      </c>
      <c r="AQ10" s="41">
        <v>0</v>
      </c>
      <c r="AR10" s="44">
        <f>IF((OR(AN10="",AN10="DNF",AN10="DQ",AN10="DNC")),"",(AN10+(5*AO10)+(AP10*10)-(AQ10*10)))</f>
        <v>35.36</v>
      </c>
      <c r="AS10" s="45">
        <f>IF(AR10="",Default_Rank_Score,RANK(AR10,AR$3:AR$16,1))</f>
        <v>2</v>
      </c>
    </row>
    <row r="11" spans="1:46" s="46" customFormat="1" ht="15.75">
      <c r="A11" s="30" t="s">
        <v>35</v>
      </c>
      <c r="B11" s="31"/>
      <c r="C11" s="32"/>
      <c r="D11" s="33"/>
      <c r="E11" s="34">
        <f>RANK(F11,F$3:F$16,1)</f>
        <v>5</v>
      </c>
      <c r="F11" s="35">
        <f>O11+U11+AA11+AG11+AM11+AS11</f>
        <v>33</v>
      </c>
      <c r="G11" s="36">
        <f>IF(K11=0,1,0)+IF(Q11=0,1,0)+IF(W11=0,1,0)+IF(AC11=0,1,0)+IF(AI11=0,1,0)+IF(AO11=0,1,0)</f>
        <v>3</v>
      </c>
      <c r="H11" s="37">
        <f>K11+Q11+W11+AC11+AI11+AO11</f>
        <v>4</v>
      </c>
      <c r="I11" s="38">
        <f>N11+T11+Z11+AF11+AL11+AR11</f>
        <v>297.65999999999997</v>
      </c>
      <c r="J11" s="39">
        <v>32.76</v>
      </c>
      <c r="K11" s="43">
        <v>0</v>
      </c>
      <c r="L11" s="41">
        <v>0</v>
      </c>
      <c r="M11" s="41">
        <v>0</v>
      </c>
      <c r="N11" s="42">
        <f>IF((OR(J11="",J11="DNF",J11="DQ",J11="DNC")),"",(J11+(5*K11)+(L11*10)-(M11*10)))</f>
        <v>32.76</v>
      </c>
      <c r="O11" s="37">
        <f>IF(N11="",Default_Rank_Score,RANK(N11,N$3:N$16,1))</f>
        <v>4</v>
      </c>
      <c r="P11" s="39">
        <v>45.75</v>
      </c>
      <c r="Q11" s="43">
        <v>0</v>
      </c>
      <c r="R11" s="41">
        <v>0</v>
      </c>
      <c r="S11" s="41">
        <v>0</v>
      </c>
      <c r="T11" s="44">
        <f>IF((OR(P11="",P11="DNF",P11="DQ",P11="DNC")),"",(P11+(5*Q11)+(R11*10)-(S11*10)))</f>
        <v>45.75</v>
      </c>
      <c r="U11" s="45">
        <f>IF(T11="",Default_Rank_Score,RANK(T11,T$3:T$16,1))</f>
        <v>5</v>
      </c>
      <c r="V11" s="39">
        <v>41.44</v>
      </c>
      <c r="W11" s="43">
        <v>2</v>
      </c>
      <c r="X11" s="41">
        <v>1</v>
      </c>
      <c r="Y11" s="41">
        <v>0</v>
      </c>
      <c r="Z11" s="44">
        <f>IF((OR(V11="",V11="DNF",V11="DQ",V11="DNC")),"",(V11+(5*W11)+(X11*10)-(Y11*10)))</f>
        <v>61.44</v>
      </c>
      <c r="AA11" s="45">
        <f>IF(Z11="",Default_Rank_Score,RANK(Z11,Z$3:Z$16,1))</f>
        <v>7</v>
      </c>
      <c r="AB11" s="39">
        <v>40.59</v>
      </c>
      <c r="AC11" s="43">
        <v>1</v>
      </c>
      <c r="AD11" s="41">
        <v>0</v>
      </c>
      <c r="AE11" s="41">
        <v>0</v>
      </c>
      <c r="AF11" s="44">
        <f>IF((OR(AB11="",AB11="DNF",AB11="DQ",AB11="DNC")),"",(AB11+(5*AC11)+(AD11*10)-(AE11*10)))</f>
        <v>45.59</v>
      </c>
      <c r="AG11" s="45">
        <f>IF(AF11="",Default_Rank_Score,RANK(AF11,AF$3:AF$16,1))</f>
        <v>5</v>
      </c>
      <c r="AH11" s="39">
        <v>58.26</v>
      </c>
      <c r="AI11" s="43">
        <v>1</v>
      </c>
      <c r="AJ11" s="41">
        <v>0</v>
      </c>
      <c r="AK11" s="41">
        <v>0</v>
      </c>
      <c r="AL11" s="44">
        <f>IF((OR(AH11="",AH11="DNF",AH11="DQ",AH11="DNC")),"",(AH11+(5*AI11)+(AJ11*10)-(AK11*10)))</f>
        <v>63.26</v>
      </c>
      <c r="AM11" s="45">
        <f>IF(AL11="",Default_Rank_Score,RANK(AL11,AL$3:AL$16,1))</f>
        <v>6</v>
      </c>
      <c r="AN11" s="39">
        <v>48.86</v>
      </c>
      <c r="AO11" s="43">
        <v>0</v>
      </c>
      <c r="AP11" s="41">
        <v>0</v>
      </c>
      <c r="AQ11" s="41">
        <v>0</v>
      </c>
      <c r="AR11" s="44">
        <f>IF((OR(AN11="",AN11="DNF",AN11="DQ",AN11="DNC")),"",(AN11+(5*AO11)+(AP11*10)-(AQ11*10)))</f>
        <v>48.86</v>
      </c>
      <c r="AS11" s="45">
        <f>IF(AR11="",Default_Rank_Score,RANK(AR11,AR$3:AR$16,1))</f>
        <v>6</v>
      </c>
      <c r="AT11" s="46" t="s">
        <v>46</v>
      </c>
    </row>
    <row r="12" spans="1:45" s="46" customFormat="1" ht="15.75">
      <c r="A12" s="30" t="s">
        <v>42</v>
      </c>
      <c r="B12" s="31"/>
      <c r="C12" s="32"/>
      <c r="D12" s="33"/>
      <c r="E12" s="34">
        <f>RANK(F12,F$3:F$16,1)</f>
        <v>9</v>
      </c>
      <c r="F12" s="35">
        <f>O12+U12+AA12+AG12+AM12+AS12</f>
        <v>53</v>
      </c>
      <c r="G12" s="36">
        <f>IF(K12=0,1,0)+IF(Q12=0,1,0)+IF(W12=0,1,0)+IF(AC12=0,1,0)+IF(AI12=0,1,0)+IF(AO12=0,1,0)</f>
        <v>3</v>
      </c>
      <c r="H12" s="37">
        <f>K12+Q12+W12+AC12+AI12+AO12</f>
        <v>3</v>
      </c>
      <c r="I12" s="38">
        <f>N12+T12+Z12+AF12+AL12+AR12</f>
        <v>449.33</v>
      </c>
      <c r="J12" s="39">
        <v>65.47</v>
      </c>
      <c r="K12" s="43">
        <v>0</v>
      </c>
      <c r="L12" s="41">
        <v>0</v>
      </c>
      <c r="M12" s="41">
        <v>0</v>
      </c>
      <c r="N12" s="42">
        <f>IF((OR(J12="",J12="DNF",J12="DQ",J12="DNC")),"",(J12+(5*K12)+(L12*10)-(M12*10)))</f>
        <v>65.47</v>
      </c>
      <c r="O12" s="37">
        <f>IF(N12="",Default_Rank_Score,RANK(N12,N$3:N$16,1))</f>
        <v>10</v>
      </c>
      <c r="P12" s="39">
        <v>81.31</v>
      </c>
      <c r="Q12" s="43">
        <v>0</v>
      </c>
      <c r="R12" s="41">
        <v>0</v>
      </c>
      <c r="S12" s="41">
        <v>0</v>
      </c>
      <c r="T12" s="44">
        <f>IF((OR(P12="",P12="DNF",P12="DQ",P12="DNC")),"",(P12+(5*Q12)+(R12*10)-(S12*10)))</f>
        <v>81.31</v>
      </c>
      <c r="U12" s="45">
        <f>IF(T12="",Default_Rank_Score,RANK(T12,T$3:T$16,1))</f>
        <v>9</v>
      </c>
      <c r="V12" s="39">
        <v>78.93</v>
      </c>
      <c r="W12" s="43">
        <v>1</v>
      </c>
      <c r="X12" s="41">
        <v>0</v>
      </c>
      <c r="Y12" s="41">
        <v>0</v>
      </c>
      <c r="Z12" s="44">
        <f>IF((OR(V12="",V12="DNF",V12="DQ",V12="DNC")),"",(V12+(5*W12)+(X12*10)-(Y12*10)))</f>
        <v>83.93</v>
      </c>
      <c r="AA12" s="45">
        <f>IF(Z12="",Default_Rank_Score,RANK(Z12,Z$3:Z$16,1))</f>
        <v>10</v>
      </c>
      <c r="AB12" s="39">
        <v>58.68</v>
      </c>
      <c r="AC12" s="43">
        <v>0</v>
      </c>
      <c r="AD12" s="41">
        <v>0</v>
      </c>
      <c r="AE12" s="41">
        <v>0</v>
      </c>
      <c r="AF12" s="44">
        <f>IF((OR(AB12="",AB12="DNF",AB12="DQ",AB12="DNC")),"",(AB12+(5*AC12)+(AD12*10)-(AE12*10)))</f>
        <v>58.68</v>
      </c>
      <c r="AG12" s="45">
        <f>IF(AF12="",Default_Rank_Score,RANK(AF12,AF$3:AF$16,1))</f>
        <v>6</v>
      </c>
      <c r="AH12" s="39">
        <v>79.98</v>
      </c>
      <c r="AI12" s="43">
        <v>1</v>
      </c>
      <c r="AJ12" s="41">
        <v>0</v>
      </c>
      <c r="AK12" s="41">
        <v>0</v>
      </c>
      <c r="AL12" s="44">
        <f>IF((OR(AH12="",AH12="DNF",AH12="DQ",AH12="DNC")),"",(AH12+(5*AI12)+(AJ12*10)-(AK12*10)))</f>
        <v>84.98</v>
      </c>
      <c r="AM12" s="45">
        <f>IF(AL12="",Default_Rank_Score,RANK(AL12,AL$3:AL$16,1))</f>
        <v>9</v>
      </c>
      <c r="AN12" s="39">
        <v>69.96</v>
      </c>
      <c r="AO12" s="43">
        <v>1</v>
      </c>
      <c r="AP12" s="41">
        <v>0</v>
      </c>
      <c r="AQ12" s="41">
        <v>0</v>
      </c>
      <c r="AR12" s="44">
        <f>IF((OR(AN12="",AN12="DNF",AN12="DQ",AN12="DNC")),"",(AN12+(5*AO12)+(AP12*10)-(AQ12*10)))</f>
        <v>74.96</v>
      </c>
      <c r="AS12" s="45">
        <f>IF(AR12="",Default_Rank_Score,RANK(AR12,AR$3:AR$16,1))</f>
        <v>9</v>
      </c>
    </row>
    <row r="13" spans="1:46" s="46" customFormat="1" ht="15.75">
      <c r="A13" s="30" t="s">
        <v>36</v>
      </c>
      <c r="B13" s="31"/>
      <c r="C13" s="32"/>
      <c r="D13" s="33"/>
      <c r="E13" s="34">
        <f>RANK(F13,F$3:F$16,1)</f>
        <v>1</v>
      </c>
      <c r="F13" s="35">
        <f>O13+U13+AA13+AG13+AM13+AS13</f>
        <v>10</v>
      </c>
      <c r="G13" s="36">
        <f>IF(K13=0,1,0)+IF(Q13=0,1,0)+IF(W13=0,1,0)+IF(AC13=0,1,0)+IF(AI13=0,1,0)+IF(AO13=0,1,0)</f>
        <v>2</v>
      </c>
      <c r="H13" s="37">
        <f>K13+Q13+W13+AC13+AI13+AO13</f>
        <v>6</v>
      </c>
      <c r="I13" s="38">
        <f>N13+T13+Z13+AF13+AL13+AR13</f>
        <v>202.5</v>
      </c>
      <c r="J13" s="39">
        <v>22.85</v>
      </c>
      <c r="K13" s="40">
        <v>1</v>
      </c>
      <c r="L13" s="41">
        <v>0</v>
      </c>
      <c r="M13" s="41">
        <v>0</v>
      </c>
      <c r="N13" s="42">
        <f>IF((OR(J13="",J13="DNF",J13="DQ",J13="DNC")),"",(J13+(5*K13)+(L13*10)-(M13*10)))</f>
        <v>27.85</v>
      </c>
      <c r="O13" s="37">
        <f>IF(N13="",Default_Rank_Score,RANK(N13,N$3:N$16,1))</f>
        <v>2</v>
      </c>
      <c r="P13" s="39">
        <v>27.59</v>
      </c>
      <c r="Q13" s="43">
        <v>0</v>
      </c>
      <c r="R13" s="41">
        <v>0</v>
      </c>
      <c r="S13" s="41">
        <v>0</v>
      </c>
      <c r="T13" s="44">
        <f>IF((OR(P13="",P13="DNF",P13="DQ",P13="DNC")),"",(P13+(5*Q13)+(R13*10)-(S13*10)))</f>
        <v>27.59</v>
      </c>
      <c r="U13" s="45">
        <f>IF(T13="",Default_Rank_Score,RANK(T13,T$3:T$16,1))</f>
        <v>1</v>
      </c>
      <c r="V13" s="39">
        <v>33.01</v>
      </c>
      <c r="W13" s="43">
        <v>1</v>
      </c>
      <c r="X13" s="41">
        <v>0</v>
      </c>
      <c r="Y13" s="41">
        <v>0</v>
      </c>
      <c r="Z13" s="44">
        <f>IF((OR(V13="",V13="DNF",V13="DQ",V13="DNC")),"",(V13+(5*W13)+(X13*10)-(Y13*10)))</f>
        <v>38.01</v>
      </c>
      <c r="AA13" s="45">
        <f>IF(Z13="",Default_Rank_Score,RANK(Z13,Z$3:Z$16,1))</f>
        <v>1</v>
      </c>
      <c r="AB13" s="39">
        <v>24.13</v>
      </c>
      <c r="AC13" s="43">
        <v>1</v>
      </c>
      <c r="AD13" s="41">
        <v>0</v>
      </c>
      <c r="AE13" s="41">
        <v>0</v>
      </c>
      <c r="AF13" s="44">
        <f>IF((OR(AB13="",AB13="DNF",AB13="DQ",AB13="DNC")),"",(AB13+(5*AC13)+(AD13*10)-(AE13*10)))</f>
        <v>29.13</v>
      </c>
      <c r="AG13" s="45">
        <f>IF(AF13="",Default_Rank_Score,RANK(AF13,AF$3:AF$16,1))</f>
        <v>1</v>
      </c>
      <c r="AH13" s="39">
        <v>37.86</v>
      </c>
      <c r="AI13" s="43">
        <v>3</v>
      </c>
      <c r="AJ13" s="41">
        <v>0</v>
      </c>
      <c r="AK13" s="41">
        <v>0</v>
      </c>
      <c r="AL13" s="44">
        <f>IF((OR(AH13="",AH13="DNF",AH13="DQ",AH13="DNC")),"",(AH13+(5*AI13)+(AJ13*10)-(AK13*10)))</f>
        <v>52.86</v>
      </c>
      <c r="AM13" s="45">
        <f>IF(AL13="",Default_Rank_Score,RANK(AL13,AL$3:AL$16,1))</f>
        <v>4</v>
      </c>
      <c r="AN13" s="39">
        <v>27.06</v>
      </c>
      <c r="AO13" s="43">
        <v>0</v>
      </c>
      <c r="AP13" s="41">
        <v>0</v>
      </c>
      <c r="AQ13" s="41">
        <v>0</v>
      </c>
      <c r="AR13" s="44">
        <f>IF((OR(AN13="",AN13="DNF",AN13="DQ",AN13="DNC")),"",(AN13+(5*AO13)+(AP13*10)-(AQ13*10)))</f>
        <v>27.06</v>
      </c>
      <c r="AS13" s="45">
        <f>IF(AR13="",Default_Rank_Score,RANK(AR13,AR$3:AR$16,1))</f>
        <v>1</v>
      </c>
      <c r="AT13" s="46" t="s">
        <v>47</v>
      </c>
    </row>
    <row r="14" spans="1:46" s="46" customFormat="1" ht="15.75">
      <c r="A14" s="30" t="s">
        <v>38</v>
      </c>
      <c r="B14" s="31"/>
      <c r="C14" s="32"/>
      <c r="D14" s="33"/>
      <c r="E14" s="34">
        <f>RANK(F14,F$3:F$16,1)</f>
        <v>8</v>
      </c>
      <c r="F14" s="35">
        <f>O14+U14+AA14+AG14+AM14+AS14</f>
        <v>51</v>
      </c>
      <c r="G14" s="36">
        <f>IF(K14=0,1,0)+IF(Q14=0,1,0)+IF(W14=0,1,0)+IF(AC14=0,1,0)+IF(AI14=0,1,0)+IF(AO14=0,1,0)</f>
        <v>2</v>
      </c>
      <c r="H14" s="37">
        <f>K14+Q14+W14+AC14+AI14+AO14</f>
        <v>12</v>
      </c>
      <c r="I14" s="38">
        <f>N14+T14+Z14+AF14+AL14+AR14</f>
        <v>409.46999999999997</v>
      </c>
      <c r="J14" s="39">
        <v>42.67</v>
      </c>
      <c r="K14" s="43">
        <v>0</v>
      </c>
      <c r="L14" s="41">
        <v>0</v>
      </c>
      <c r="M14" s="41">
        <v>0</v>
      </c>
      <c r="N14" s="42">
        <f>IF((OR(J14="",J14="DNF",J14="DQ",J14="DNC")),"",(J14+(5*K14)+(L14*10)-(M14*10)))</f>
        <v>42.67</v>
      </c>
      <c r="O14" s="37">
        <f>IF(N14="",Default_Rank_Score,RANK(N14,N$3:N$16,1))</f>
        <v>8</v>
      </c>
      <c r="P14" s="39">
        <v>62.5</v>
      </c>
      <c r="Q14" s="43">
        <v>0</v>
      </c>
      <c r="R14" s="41">
        <v>0</v>
      </c>
      <c r="S14" s="41">
        <v>0</v>
      </c>
      <c r="T14" s="44">
        <f>IF((OR(P14="",P14="DNF",P14="DQ",P14="DNC")),"",(P14+(5*Q14)+(R14*10)-(S14*10)))</f>
        <v>62.5</v>
      </c>
      <c r="U14" s="45">
        <f>IF(T14="",Default_Rank_Score,RANK(T14,T$3:T$16,1))</f>
        <v>8</v>
      </c>
      <c r="V14" s="39">
        <v>54.79</v>
      </c>
      <c r="W14" s="43">
        <v>5</v>
      </c>
      <c r="X14" s="41">
        <v>0</v>
      </c>
      <c r="Y14" s="41">
        <v>0</v>
      </c>
      <c r="Z14" s="44">
        <f>IF((OR(V14="",V14="DNF",V14="DQ",V14="DNC")),"",(V14+(5*W14)+(X14*10)-(Y14*10)))</f>
        <v>79.78999999999999</v>
      </c>
      <c r="AA14" s="45">
        <f>IF(Z14="",Default_Rank_Score,RANK(Z14,Z$3:Z$16,1))</f>
        <v>9</v>
      </c>
      <c r="AB14" s="39">
        <v>52.76</v>
      </c>
      <c r="AC14" s="43">
        <v>4</v>
      </c>
      <c r="AD14" s="41">
        <v>0</v>
      </c>
      <c r="AE14" s="41">
        <v>0</v>
      </c>
      <c r="AF14" s="44">
        <f>IF((OR(AB14="",AB14="DNF",AB14="DQ",AB14="DNC")),"",(AB14+(5*AC14)+(AD14*10)-(AE14*10)))</f>
        <v>72.75999999999999</v>
      </c>
      <c r="AG14" s="45">
        <f>IF(AF14="",Default_Rank_Score,RANK(AF14,AF$3:AF$16,1))</f>
        <v>8</v>
      </c>
      <c r="AH14" s="39">
        <v>68.77</v>
      </c>
      <c r="AI14" s="43">
        <v>1</v>
      </c>
      <c r="AJ14" s="41">
        <v>0</v>
      </c>
      <c r="AK14" s="41">
        <v>0</v>
      </c>
      <c r="AL14" s="44">
        <f>IF((OR(AH14="",AH14="DNF",AH14="DQ",AH14="DNC")),"",(AH14+(5*AI14)+(AJ14*10)-(AK14*10)))</f>
        <v>73.77</v>
      </c>
      <c r="AM14" s="45">
        <f>IF(AL14="",Default_Rank_Score,RANK(AL14,AL$3:AL$16,1))</f>
        <v>8</v>
      </c>
      <c r="AN14" s="39">
        <v>67.98</v>
      </c>
      <c r="AO14" s="43">
        <v>2</v>
      </c>
      <c r="AP14" s="41">
        <v>0</v>
      </c>
      <c r="AQ14" s="41">
        <v>0</v>
      </c>
      <c r="AR14" s="44">
        <f>IF((OR(AN14="",AN14="DNF",AN14="DQ",AN14="DNC")),"",(AN14+(5*AO14)+(AP14*10)-(AQ14*10)))</f>
        <v>77.98</v>
      </c>
      <c r="AS14" s="45">
        <f>IF(AR14="",Default_Rank_Score,RANK(AR14,AR$3:AR$16,1))</f>
        <v>10</v>
      </c>
      <c r="AT14" s="46" t="s">
        <v>49</v>
      </c>
    </row>
    <row r="15" spans="1:45" s="46" customFormat="1" ht="15.75">
      <c r="A15" s="47" t="s">
        <v>33</v>
      </c>
      <c r="B15" s="31"/>
      <c r="C15" s="32"/>
      <c r="D15" s="33"/>
      <c r="E15" s="34">
        <f>RANK(F15,F$3:F$16,1)</f>
        <v>12</v>
      </c>
      <c r="F15" s="35">
        <f>O15+U15+AA15+AG15+AM15+AS15</f>
        <v>70</v>
      </c>
      <c r="G15" s="36">
        <f>IF(K15=0,1,0)+IF(Q15=0,1,0)+IF(W15=0,1,0)+IF(AC15=0,1,0)+IF(AI15=0,1,0)+IF(AO15=0,1,0)</f>
        <v>0</v>
      </c>
      <c r="H15" s="37">
        <f>K15+Q15+W15+AC15+AI15+AO15</f>
        <v>21</v>
      </c>
      <c r="I15" s="38">
        <f>N15+T15+Z15+AF15+AL15+AR15</f>
        <v>913.02</v>
      </c>
      <c r="J15" s="39">
        <v>151.71</v>
      </c>
      <c r="K15" s="43">
        <v>2</v>
      </c>
      <c r="L15" s="41">
        <v>1</v>
      </c>
      <c r="M15" s="41">
        <v>0</v>
      </c>
      <c r="N15" s="42">
        <f>IF((OR(J15="",J15="DNF",J15="DQ",J15="DNC")),"",(J15+(5*K15)+(L15*10)-(M15*10)))</f>
        <v>171.71</v>
      </c>
      <c r="O15" s="37">
        <f>IF(N15="",Default_Rank_Score,RANK(N15,N$3:N$16,1))</f>
        <v>12</v>
      </c>
      <c r="P15" s="39">
        <v>133.54</v>
      </c>
      <c r="Q15" s="43">
        <v>4</v>
      </c>
      <c r="R15" s="41">
        <v>0</v>
      </c>
      <c r="S15" s="41">
        <v>0</v>
      </c>
      <c r="T15" s="44">
        <f>IF((OR(P15="",P15="DNF",P15="DQ",P15="DNC")),"",(P15+(5*Q15)+(R15*10)-(S15*10)))</f>
        <v>153.54</v>
      </c>
      <c r="U15" s="45">
        <f>IF(T15="",Default_Rank_Score,RANK(T15,T$3:T$16,1))</f>
        <v>12</v>
      </c>
      <c r="V15" s="39">
        <v>105.4</v>
      </c>
      <c r="W15" s="43">
        <v>2</v>
      </c>
      <c r="X15" s="41">
        <v>0</v>
      </c>
      <c r="Y15" s="41">
        <v>0</v>
      </c>
      <c r="Z15" s="44">
        <f>IF((OR(V15="",V15="DNF",V15="DQ",V15="DNC")),"",(V15+(5*W15)+(X15*10)-(Y15*10)))</f>
        <v>115.4</v>
      </c>
      <c r="AA15" s="45">
        <f>IF(Z15="",Default_Rank_Score,RANK(Z15,Z$3:Z$16,1))</f>
        <v>12</v>
      </c>
      <c r="AB15" s="39">
        <v>108.16</v>
      </c>
      <c r="AC15" s="43">
        <v>6</v>
      </c>
      <c r="AD15" s="41">
        <v>0</v>
      </c>
      <c r="AE15" s="41">
        <v>0</v>
      </c>
      <c r="AF15" s="44">
        <f>IF((OR(AB15="",AB15="DNF",AB15="DQ",AB15="DNC")),"",(AB15+(5*AC15)+(AD15*10)-(AE15*10)))</f>
        <v>138.16</v>
      </c>
      <c r="AG15" s="45">
        <f>IF(AF15="",Default_Rank_Score,RANK(AF15,AF$3:AF$16,1))</f>
        <v>11</v>
      </c>
      <c r="AH15" s="39">
        <v>135.25</v>
      </c>
      <c r="AI15" s="43">
        <v>3</v>
      </c>
      <c r="AJ15" s="41">
        <v>1</v>
      </c>
      <c r="AK15" s="41">
        <v>0</v>
      </c>
      <c r="AL15" s="44">
        <f>IF((OR(AH15="",AH15="DNF",AH15="DQ",AH15="DNC")),"",(AH15+(5*AI15)+(AJ15*10)-(AK15*10)))</f>
        <v>160.25</v>
      </c>
      <c r="AM15" s="45">
        <f>IF(AL15="",Default_Rank_Score,RANK(AL15,AL$3:AL$16,1))</f>
        <v>11</v>
      </c>
      <c r="AN15" s="39">
        <v>153.96</v>
      </c>
      <c r="AO15" s="43">
        <v>4</v>
      </c>
      <c r="AP15" s="41">
        <v>0</v>
      </c>
      <c r="AQ15" s="41">
        <v>0</v>
      </c>
      <c r="AR15" s="44">
        <f>IF((OR(AN15="",AN15="DNF",AN15="DQ",AN15="DNC")),"",(AN15+(5*AO15)+(AP15*10)-(AQ15*10)))</f>
        <v>173.96</v>
      </c>
      <c r="AS15" s="45">
        <f>IF(AR15="",Default_Rank_Score,RANK(AR15,AR$3:AR$16,1))</f>
        <v>12</v>
      </c>
    </row>
    <row r="16" spans="1:45" s="56" customFormat="1" ht="16.5" thickBot="1">
      <c r="A16" s="48" t="s">
        <v>18</v>
      </c>
      <c r="B16" s="48"/>
      <c r="C16" s="48"/>
      <c r="D16" s="48"/>
      <c r="E16" s="49"/>
      <c r="F16" s="50"/>
      <c r="G16" s="51"/>
      <c r="H16" s="52"/>
      <c r="I16" s="53"/>
      <c r="J16" s="54"/>
      <c r="K16" s="50"/>
      <c r="L16" s="50"/>
      <c r="M16" s="50"/>
      <c r="N16" s="55"/>
      <c r="O16" s="52"/>
      <c r="P16" s="54"/>
      <c r="Q16" s="50"/>
      <c r="R16" s="50"/>
      <c r="S16" s="50"/>
      <c r="T16" s="55"/>
      <c r="U16" s="52"/>
      <c r="V16" s="54"/>
      <c r="W16" s="50"/>
      <c r="X16" s="50"/>
      <c r="Y16" s="50"/>
      <c r="Z16" s="55"/>
      <c r="AA16" s="52"/>
      <c r="AB16" s="54"/>
      <c r="AC16" s="50"/>
      <c r="AD16" s="50"/>
      <c r="AE16" s="50"/>
      <c r="AF16" s="55"/>
      <c r="AG16" s="52"/>
      <c r="AH16" s="54"/>
      <c r="AI16" s="50"/>
      <c r="AJ16" s="50"/>
      <c r="AK16" s="50"/>
      <c r="AL16" s="55"/>
      <c r="AM16" s="52"/>
      <c r="AN16" s="54"/>
      <c r="AO16" s="50"/>
      <c r="AP16" s="50"/>
      <c r="AQ16" s="50"/>
      <c r="AR16" s="55"/>
      <c r="AS16" s="52"/>
    </row>
    <row r="17" spans="1:45" s="56" customFormat="1" ht="15">
      <c r="A17" s="57" t="s">
        <v>19</v>
      </c>
      <c r="B17" s="58"/>
      <c r="C17" s="58"/>
      <c r="D17" s="58"/>
      <c r="E17" s="59"/>
      <c r="F17" s="60"/>
      <c r="G17" s="61"/>
      <c r="H17" s="62"/>
      <c r="I17" s="63"/>
      <c r="J17" s="64">
        <v>200</v>
      </c>
      <c r="K17" s="60"/>
      <c r="L17" s="60"/>
      <c r="M17" s="60"/>
      <c r="N17" s="65"/>
      <c r="O17" s="60"/>
      <c r="P17" s="64">
        <v>200</v>
      </c>
      <c r="Q17" s="60"/>
      <c r="R17" s="60"/>
      <c r="S17" s="60"/>
      <c r="T17" s="65"/>
      <c r="U17" s="60"/>
      <c r="V17" s="64">
        <v>200</v>
      </c>
      <c r="W17" s="60"/>
      <c r="X17" s="60"/>
      <c r="Y17" s="60"/>
      <c r="Z17" s="65"/>
      <c r="AA17" s="60"/>
      <c r="AB17" s="64">
        <v>200</v>
      </c>
      <c r="AC17" s="60"/>
      <c r="AD17" s="60"/>
      <c r="AE17" s="60"/>
      <c r="AF17" s="65"/>
      <c r="AG17" s="60"/>
      <c r="AH17" s="64">
        <v>200</v>
      </c>
      <c r="AI17" s="60"/>
      <c r="AJ17" s="60"/>
      <c r="AK17" s="60"/>
      <c r="AL17" s="65"/>
      <c r="AM17" s="60"/>
      <c r="AN17" s="64">
        <v>200</v>
      </c>
      <c r="AO17" s="60"/>
      <c r="AP17" s="60"/>
      <c r="AQ17" s="60"/>
      <c r="AR17" s="65"/>
      <c r="AS17" s="60"/>
    </row>
    <row r="18" spans="1:45" s="56" customFormat="1" ht="15">
      <c r="A18" s="66" t="s">
        <v>20</v>
      </c>
      <c r="B18" s="67"/>
      <c r="C18" s="67"/>
      <c r="D18" s="67"/>
      <c r="E18" s="68"/>
      <c r="F18" s="69"/>
      <c r="G18" s="70"/>
      <c r="H18" s="71"/>
      <c r="I18" s="72"/>
      <c r="J18" s="73">
        <v>20</v>
      </c>
      <c r="K18" s="69"/>
      <c r="L18" s="69"/>
      <c r="M18" s="69"/>
      <c r="N18" s="74"/>
      <c r="O18" s="69"/>
      <c r="P18" s="73">
        <v>20</v>
      </c>
      <c r="Q18" s="69"/>
      <c r="R18" s="69"/>
      <c r="S18" s="69"/>
      <c r="T18" s="74"/>
      <c r="U18" s="69"/>
      <c r="V18" s="73">
        <v>20</v>
      </c>
      <c r="W18" s="69"/>
      <c r="X18" s="69"/>
      <c r="Y18" s="69"/>
      <c r="Z18" s="74"/>
      <c r="AA18" s="69"/>
      <c r="AB18" s="73">
        <v>20</v>
      </c>
      <c r="AC18" s="69"/>
      <c r="AD18" s="69"/>
      <c r="AE18" s="69"/>
      <c r="AF18" s="74"/>
      <c r="AG18" s="69"/>
      <c r="AH18" s="73">
        <v>20</v>
      </c>
      <c r="AI18" s="69"/>
      <c r="AJ18" s="69"/>
      <c r="AK18" s="69"/>
      <c r="AL18" s="74"/>
      <c r="AM18" s="69"/>
      <c r="AN18" s="73">
        <v>20</v>
      </c>
      <c r="AO18" s="69"/>
      <c r="AP18" s="69"/>
      <c r="AQ18" s="69"/>
      <c r="AR18" s="74"/>
      <c r="AS18" s="69"/>
    </row>
    <row r="19" spans="1:45" s="56" customFormat="1" ht="15">
      <c r="A19" s="66" t="s">
        <v>21</v>
      </c>
      <c r="B19" s="67"/>
      <c r="C19" s="67"/>
      <c r="D19" s="67"/>
      <c r="E19" s="68"/>
      <c r="F19" s="69"/>
      <c r="G19" s="70"/>
      <c r="H19" s="71"/>
      <c r="I19" s="72"/>
      <c r="J19" s="73">
        <f>MIN(J3:J16)</f>
        <v>22.85</v>
      </c>
      <c r="K19" s="69"/>
      <c r="L19" s="69"/>
      <c r="M19" s="69"/>
      <c r="N19" s="74">
        <f>MIN(N3:N16)</f>
        <v>25.07</v>
      </c>
      <c r="O19" s="69"/>
      <c r="P19" s="73">
        <f>MIN(P3:P16)</f>
        <v>27.59</v>
      </c>
      <c r="Q19" s="69"/>
      <c r="R19" s="69"/>
      <c r="S19" s="69"/>
      <c r="T19" s="74">
        <f>MIN(T3:T16)</f>
        <v>27.59</v>
      </c>
      <c r="U19" s="69"/>
      <c r="V19" s="73">
        <f>MIN(V3:V16)</f>
        <v>33.01</v>
      </c>
      <c r="W19" s="69"/>
      <c r="X19" s="69"/>
      <c r="Y19" s="69"/>
      <c r="Z19" s="74">
        <f>MIN(Z3:Z16)</f>
        <v>38.01</v>
      </c>
      <c r="AA19" s="69"/>
      <c r="AB19" s="73">
        <f>MIN(AB3:AB16)</f>
        <v>24.13</v>
      </c>
      <c r="AC19" s="69"/>
      <c r="AD19" s="69"/>
      <c r="AE19" s="69"/>
      <c r="AF19" s="74">
        <f>MIN(AF3:AF16)</f>
        <v>29.13</v>
      </c>
      <c r="AG19" s="69"/>
      <c r="AH19" s="73">
        <f>MIN(AH3:AH16)</f>
        <v>37.86</v>
      </c>
      <c r="AI19" s="69"/>
      <c r="AJ19" s="69"/>
      <c r="AK19" s="69"/>
      <c r="AL19" s="74">
        <f>MIN(AL3:AL16)</f>
        <v>38.37</v>
      </c>
      <c r="AM19" s="69"/>
      <c r="AN19" s="73">
        <f>MIN(AN3:AN16)</f>
        <v>27.06</v>
      </c>
      <c r="AO19" s="69"/>
      <c r="AP19" s="69"/>
      <c r="AQ19" s="69"/>
      <c r="AR19" s="74">
        <f>MIN(AR3:AR16)</f>
        <v>27.06</v>
      </c>
      <c r="AS19" s="69"/>
    </row>
    <row r="20" spans="1:45" s="56" customFormat="1" ht="15">
      <c r="A20" s="66" t="s">
        <v>22</v>
      </c>
      <c r="B20" s="67"/>
      <c r="C20" s="67"/>
      <c r="D20" s="67"/>
      <c r="E20" s="68"/>
      <c r="F20" s="69"/>
      <c r="G20" s="70"/>
      <c r="H20" s="71"/>
      <c r="I20" s="72"/>
      <c r="J20" s="73">
        <f>MAX(J3:J16)</f>
        <v>151.71</v>
      </c>
      <c r="K20" s="69"/>
      <c r="L20" s="69"/>
      <c r="M20" s="69"/>
      <c r="N20" s="74">
        <f>MAX(N3:N16)</f>
        <v>171.71</v>
      </c>
      <c r="O20" s="69"/>
      <c r="P20" s="73">
        <f>MAX(P3:P16)</f>
        <v>133.54</v>
      </c>
      <c r="Q20" s="69"/>
      <c r="R20" s="69"/>
      <c r="S20" s="69"/>
      <c r="T20" s="74">
        <f>MAX(T3:T16)</f>
        <v>153.54</v>
      </c>
      <c r="U20" s="69"/>
      <c r="V20" s="73">
        <f>MAX(V3:V16)</f>
        <v>105.4</v>
      </c>
      <c r="W20" s="69"/>
      <c r="X20" s="69"/>
      <c r="Y20" s="69"/>
      <c r="Z20" s="74">
        <f>MAX(Z3:Z16)</f>
        <v>115.4</v>
      </c>
      <c r="AA20" s="69"/>
      <c r="AB20" s="73">
        <f>MAX(AB3:AB16)</f>
        <v>999</v>
      </c>
      <c r="AC20" s="69"/>
      <c r="AD20" s="69"/>
      <c r="AE20" s="69"/>
      <c r="AF20" s="74">
        <f>MAX(AF3:AF16)</f>
        <v>1039</v>
      </c>
      <c r="AG20" s="69"/>
      <c r="AH20" s="73">
        <f>MAX(AH3:AH16)</f>
        <v>999</v>
      </c>
      <c r="AI20" s="69"/>
      <c r="AJ20" s="69"/>
      <c r="AK20" s="69"/>
      <c r="AL20" s="74">
        <f>MAX(AL3:AL16)</f>
        <v>1039</v>
      </c>
      <c r="AM20" s="69"/>
      <c r="AN20" s="73">
        <f>MAX(AN3:AN16)</f>
        <v>153.96</v>
      </c>
      <c r="AO20" s="69"/>
      <c r="AP20" s="69"/>
      <c r="AQ20" s="69"/>
      <c r="AR20" s="74">
        <f>MAX(AR3:AR16)</f>
        <v>173.96</v>
      </c>
      <c r="AS20" s="69"/>
    </row>
    <row r="21" spans="1:45" s="56" customFormat="1" ht="15">
      <c r="A21" s="66" t="s">
        <v>23</v>
      </c>
      <c r="B21" s="67"/>
      <c r="C21" s="67"/>
      <c r="D21" s="67"/>
      <c r="E21" s="68"/>
      <c r="F21" s="69"/>
      <c r="G21" s="70"/>
      <c r="H21" s="71"/>
      <c r="I21" s="72"/>
      <c r="J21" s="73">
        <f>AVERAGE(J3:J16)</f>
        <v>50.557500000000005</v>
      </c>
      <c r="K21" s="69"/>
      <c r="L21" s="69"/>
      <c r="M21" s="69"/>
      <c r="N21" s="75">
        <f>AVERAGE(N3:N16)</f>
        <v>53.89083333333334</v>
      </c>
      <c r="O21" s="69"/>
      <c r="P21" s="73">
        <f>AVERAGE(P3:P16)</f>
        <v>63.140833333333326</v>
      </c>
      <c r="Q21" s="69"/>
      <c r="R21" s="69"/>
      <c r="S21" s="69"/>
      <c r="T21" s="75">
        <f>AVERAGE(T3:T16)</f>
        <v>68.14083333333333</v>
      </c>
      <c r="U21" s="69"/>
      <c r="V21" s="73">
        <f>AVERAGE(V3:V16)</f>
        <v>54.06916666666667</v>
      </c>
      <c r="W21" s="69"/>
      <c r="X21" s="69"/>
      <c r="Y21" s="69"/>
      <c r="Z21" s="75">
        <f>AVERAGE(Z3:Z16)</f>
        <v>64.06916666666667</v>
      </c>
      <c r="AA21" s="69"/>
      <c r="AB21" s="73">
        <f>AVERAGE(AB3:AB16)</f>
        <v>133.64416666666668</v>
      </c>
      <c r="AC21" s="69"/>
      <c r="AD21" s="69"/>
      <c r="AE21" s="69"/>
      <c r="AF21" s="75">
        <f>AVERAGE(AF3:AF16)</f>
        <v>144.06083333333333</v>
      </c>
      <c r="AG21" s="69"/>
      <c r="AH21" s="73">
        <f>AVERAGE(AH3:AH16)</f>
        <v>142.3983333333333</v>
      </c>
      <c r="AI21" s="69"/>
      <c r="AJ21" s="69"/>
      <c r="AK21" s="69"/>
      <c r="AL21" s="75">
        <f>AVERAGE(AL3:AL16)</f>
        <v>151.56499999999997</v>
      </c>
      <c r="AM21" s="69"/>
      <c r="AN21" s="73">
        <f>AVERAGE(AN3:AN16)</f>
        <v>64.58583333333334</v>
      </c>
      <c r="AO21" s="69"/>
      <c r="AP21" s="69"/>
      <c r="AQ21" s="69"/>
      <c r="AR21" s="75">
        <f>AVERAGE(AR3:AR16)</f>
        <v>68.33583333333333</v>
      </c>
      <c r="AS21" s="69"/>
    </row>
    <row r="22" spans="1:45" s="56" customFormat="1" ht="15">
      <c r="A22" s="66" t="s">
        <v>24</v>
      </c>
      <c r="B22" s="67"/>
      <c r="C22" s="67"/>
      <c r="D22" s="67"/>
      <c r="E22" s="68"/>
      <c r="F22" s="69"/>
      <c r="G22" s="70"/>
      <c r="H22" s="71"/>
      <c r="I22" s="72"/>
      <c r="J22" s="73">
        <f>STDEV(J3:J16)</f>
        <v>36.45929913179651</v>
      </c>
      <c r="K22" s="69"/>
      <c r="L22" s="69"/>
      <c r="M22" s="69"/>
      <c r="N22" s="74">
        <f>STDEV(K3:N16)</f>
        <v>30.623176662322997</v>
      </c>
      <c r="O22" s="69"/>
      <c r="P22" s="73">
        <f>STDEV(P3:P16)</f>
        <v>34.89038066399949</v>
      </c>
      <c r="Q22" s="69"/>
      <c r="R22" s="69"/>
      <c r="S22" s="69"/>
      <c r="T22" s="74">
        <f>STDEV(Q3:T16)</f>
        <v>35.88377776013351</v>
      </c>
      <c r="U22" s="69"/>
      <c r="V22" s="73">
        <f>STDEV(V3:V16)</f>
        <v>22.120881314981894</v>
      </c>
      <c r="W22" s="69"/>
      <c r="X22" s="69"/>
      <c r="Y22" s="69"/>
      <c r="Z22" s="74">
        <f>STDEV(W3:Z16)</f>
        <v>30.479282848098595</v>
      </c>
      <c r="AA22" s="69"/>
      <c r="AB22" s="73">
        <f>STDEV(AB3:AB16)</f>
        <v>273.8297188021096</v>
      </c>
      <c r="AC22" s="69"/>
      <c r="AD22" s="69"/>
      <c r="AE22" s="69"/>
      <c r="AF22" s="74">
        <f>STDEV(AC3:AF16)</f>
        <v>150.9175152885763</v>
      </c>
      <c r="AG22" s="69"/>
      <c r="AH22" s="73">
        <f>STDEV(AH3:AH16)</f>
        <v>271.0899638272852</v>
      </c>
      <c r="AI22" s="69"/>
      <c r="AJ22" s="69"/>
      <c r="AK22" s="69"/>
      <c r="AL22" s="74">
        <f>STDEV(AI3:AL16)</f>
        <v>151.2703192886663</v>
      </c>
      <c r="AM22" s="69"/>
      <c r="AN22" s="73">
        <f>STDEV(AN3:AN16)</f>
        <v>39.58617262225268</v>
      </c>
      <c r="AO22" s="69"/>
      <c r="AP22" s="69"/>
      <c r="AQ22" s="69"/>
      <c r="AR22" s="74">
        <f>STDEV(AO3:AR16)</f>
        <v>36.51881386235211</v>
      </c>
      <c r="AS22" s="69"/>
    </row>
    <row r="23" spans="1:45" s="56" customFormat="1" ht="15">
      <c r="A23" s="66" t="s">
        <v>25</v>
      </c>
      <c r="B23" s="67"/>
      <c r="C23" s="67"/>
      <c r="D23" s="67"/>
      <c r="E23" s="68"/>
      <c r="F23" s="69"/>
      <c r="G23" s="70"/>
      <c r="H23" s="71"/>
      <c r="I23" s="72"/>
      <c r="J23" s="73"/>
      <c r="K23" s="69">
        <f>MAX(K3:K16)</f>
        <v>3</v>
      </c>
      <c r="L23" s="69"/>
      <c r="M23" s="69"/>
      <c r="N23" s="74"/>
      <c r="O23" s="69"/>
      <c r="P23" s="73"/>
      <c r="Q23" s="69">
        <f>MAX(Q3:Q16)</f>
        <v>8</v>
      </c>
      <c r="R23" s="69"/>
      <c r="S23" s="69"/>
      <c r="T23" s="74"/>
      <c r="U23" s="69"/>
      <c r="V23" s="73"/>
      <c r="W23" s="69">
        <f>MAX(W3:W16)</f>
        <v>8</v>
      </c>
      <c r="X23" s="69"/>
      <c r="Y23" s="69"/>
      <c r="Z23" s="74"/>
      <c r="AA23" s="69"/>
      <c r="AB23" s="73"/>
      <c r="AC23" s="69">
        <f>MAX(AC3:AC16)</f>
        <v>8</v>
      </c>
      <c r="AD23" s="69"/>
      <c r="AE23" s="69"/>
      <c r="AF23" s="74"/>
      <c r="AG23" s="69"/>
      <c r="AH23" s="73"/>
      <c r="AI23" s="69">
        <f>MAX(AI3:AI16)</f>
        <v>8</v>
      </c>
      <c r="AJ23" s="69"/>
      <c r="AK23" s="69"/>
      <c r="AL23" s="74"/>
      <c r="AM23" s="69"/>
      <c r="AN23" s="73"/>
      <c r="AO23" s="69">
        <f>MAX(AO3:AO16)</f>
        <v>4</v>
      </c>
      <c r="AP23" s="69"/>
      <c r="AQ23" s="69"/>
      <c r="AR23" s="74"/>
      <c r="AS23" s="69"/>
    </row>
    <row r="24" spans="1:45" s="56" customFormat="1" ht="15.75" thickBot="1">
      <c r="A24" s="76" t="s">
        <v>26</v>
      </c>
      <c r="B24" s="77"/>
      <c r="C24" s="77"/>
      <c r="D24" s="77"/>
      <c r="E24" s="49"/>
      <c r="F24" s="50"/>
      <c r="G24" s="51"/>
      <c r="H24" s="52"/>
      <c r="I24" s="53"/>
      <c r="J24" s="54"/>
      <c r="K24" s="50">
        <f>AVERAGE(K3:K16)</f>
        <v>0.5</v>
      </c>
      <c r="L24" s="50"/>
      <c r="M24" s="50"/>
      <c r="N24" s="55"/>
      <c r="O24" s="50"/>
      <c r="P24" s="54"/>
      <c r="Q24" s="50">
        <f>AVERAGE(Q3:Q16)</f>
        <v>1</v>
      </c>
      <c r="R24" s="50"/>
      <c r="S24" s="50"/>
      <c r="T24" s="55"/>
      <c r="U24" s="50"/>
      <c r="V24" s="54"/>
      <c r="W24" s="50">
        <f>AVERAGE(W3:W16)</f>
        <v>1.8333333333333333</v>
      </c>
      <c r="X24" s="50"/>
      <c r="Y24" s="50"/>
      <c r="Z24" s="55"/>
      <c r="AA24" s="50"/>
      <c r="AB24" s="54"/>
      <c r="AC24" s="50">
        <f>AVERAGE(AC3:AC16)</f>
        <v>1.75</v>
      </c>
      <c r="AD24" s="50"/>
      <c r="AE24" s="50"/>
      <c r="AF24" s="55"/>
      <c r="AG24" s="50"/>
      <c r="AH24" s="54"/>
      <c r="AI24" s="50">
        <f>AVERAGE(AI3:AI16)</f>
        <v>1.5</v>
      </c>
      <c r="AJ24" s="50"/>
      <c r="AK24" s="50"/>
      <c r="AL24" s="55"/>
      <c r="AM24" s="50"/>
      <c r="AN24" s="54"/>
      <c r="AO24" s="50">
        <f>AVERAGE(AO3:AO16)</f>
        <v>0.75</v>
      </c>
      <c r="AP24" s="50"/>
      <c r="AQ24" s="50"/>
      <c r="AR24" s="55"/>
      <c r="AS24" s="50"/>
    </row>
    <row r="25" spans="1:45" s="56" customFormat="1" ht="15">
      <c r="A25" s="78" t="s">
        <v>27</v>
      </c>
      <c r="B25" s="79"/>
      <c r="C25" s="79"/>
      <c r="D25" s="79"/>
      <c r="E25" s="80">
        <v>12</v>
      </c>
      <c r="F25" s="81"/>
      <c r="G25" s="81"/>
      <c r="H25" s="81"/>
      <c r="I25" s="81"/>
      <c r="J25" s="82"/>
      <c r="K25" s="81"/>
      <c r="L25" s="81"/>
      <c r="M25" s="81"/>
      <c r="N25" s="82"/>
      <c r="O25" s="81"/>
      <c r="P25" s="82"/>
      <c r="Q25" s="81"/>
      <c r="R25" s="81"/>
      <c r="S25" s="81"/>
      <c r="T25" s="82"/>
      <c r="U25" s="81"/>
      <c r="V25" s="82"/>
      <c r="W25" s="81"/>
      <c r="X25" s="81"/>
      <c r="Y25" s="81"/>
      <c r="Z25" s="82"/>
      <c r="AA25" s="81"/>
      <c r="AB25" s="82"/>
      <c r="AC25" s="81"/>
      <c r="AD25" s="81"/>
      <c r="AE25" s="81"/>
      <c r="AF25" s="82"/>
      <c r="AG25" s="81"/>
      <c r="AH25" s="82"/>
      <c r="AI25" s="81"/>
      <c r="AJ25" s="81"/>
      <c r="AK25" s="81"/>
      <c r="AL25" s="82"/>
      <c r="AM25" s="81"/>
      <c r="AN25" s="82"/>
      <c r="AO25" s="81"/>
      <c r="AP25" s="81"/>
      <c r="AQ25" s="81"/>
      <c r="AR25" s="82"/>
      <c r="AS25" s="81"/>
    </row>
  </sheetData>
  <sheetProtection insertRows="0" deleteRows="0" selectLockedCells="1" sort="0"/>
  <mergeCells count="6">
    <mergeCell ref="AH1:AK1"/>
    <mergeCell ref="AN1:AQ1"/>
    <mergeCell ref="J1:M1"/>
    <mergeCell ref="P1:S1"/>
    <mergeCell ref="V1:Y1"/>
    <mergeCell ref="AB1:AE1"/>
  </mergeCells>
  <dataValidations count="5">
    <dataValidation type="whole" allowBlank="1" showErrorMessage="1" errorTitle="Must be 0 or 1" error="You either have a procedural penanty or not.&#10;Legal Values are 0 or 1." sqref="AJ4:AK15 X4:Y15 L4:M15 AD4:AE15 R4:S15 AP4:AQ15">
      <formula1>0</formula1>
      <formula2>1</formula2>
    </dataValidation>
    <dataValidation errorStyle="warning" type="decimal" allowBlank="1" showErrorMessage="1" errorTitle="That's a lot of misses" error="It's unusual to miss more than 10" sqref="AI4:AI15 K4:K15 Q4:Q15 W4:W15 AC4:AC15 AO4:AO15">
      <formula1>0</formula1>
      <formula2>10</formula2>
    </dataValidation>
    <dataValidation errorStyle="warning" type="decimal" allowBlank="1" errorTitle="New Max or Min" error="Please verify your data" sqref="P4:P15 V4:V15 AB4:AB15">
      <formula1>#REF!</formula1>
      <formula2>#REF!</formula2>
    </dataValidation>
    <dataValidation allowBlank="1" showInputMessage="1" sqref="J4:J15"/>
    <dataValidation errorStyle="warning" type="decimal" allowBlank="1" errorTitle="New Max or Min" error="Please verify your data" sqref="AH4:AH15 AN4:AN15">
      <formula1>#REF!</formula1>
      <formula2>#REF!</formula2>
    </dataValidation>
  </dataValidations>
  <printOptions/>
  <pageMargins left="0.25" right="0.25" top="0.5" bottom="0.5" header="0.25" footer="0.25"/>
  <pageSetup fitToHeight="0" horizontalDpi="300" verticalDpi="300" orientation="landscape" scale="60" r:id="rId1"/>
  <headerFooter alignWithMargins="0">
    <oddHeader>&amp;CPage &amp;P&amp;R&amp;F</oddHeader>
  </headerFooter>
  <rowBreaks count="1" manualBreakCount="1">
    <brk id="16" max="255" man="1"/>
  </rowBreaks>
  <colBreaks count="1" manualBreakCount="1">
    <brk id="33" max="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5"/>
  <sheetViews>
    <sheetView zoomScale="75" zoomScaleNormal="75" workbookViewId="0" topLeftCell="A1">
      <pane xSplit="8" ySplit="3" topLeftCell="AG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1" sqref="A1:AT15"/>
    </sheetView>
  </sheetViews>
  <sheetFormatPr defaultColWidth="7.8515625" defaultRowHeight="12.75"/>
  <cols>
    <col min="1" max="1" width="30.28125" style="83" bestFit="1" customWidth="1"/>
    <col min="2" max="2" width="4.7109375" style="83" hidden="1" customWidth="1"/>
    <col min="3" max="3" width="6.28125" style="83" hidden="1" customWidth="1"/>
    <col min="4" max="4" width="4.7109375" style="83" hidden="1" customWidth="1"/>
    <col min="5" max="5" width="6.140625" style="80" customWidth="1"/>
    <col min="6" max="8" width="6.00390625" style="81" customWidth="1"/>
    <col min="9" max="9" width="11.140625" style="81" customWidth="1"/>
    <col min="10" max="10" width="9.140625" style="84" customWidth="1"/>
    <col min="11" max="11" width="3.7109375" style="85" customWidth="1"/>
    <col min="12" max="12" width="3.8515625" style="85" bestFit="1" customWidth="1"/>
    <col min="13" max="13" width="3.8515625" style="85" customWidth="1"/>
    <col min="14" max="14" width="8.8515625" style="82" customWidth="1"/>
    <col min="15" max="15" width="4.57421875" style="81" bestFit="1" customWidth="1"/>
    <col min="16" max="16" width="9.7109375" style="84" customWidth="1"/>
    <col min="17" max="17" width="3.7109375" style="85" customWidth="1"/>
    <col min="18" max="18" width="4.00390625" style="85" bestFit="1" customWidth="1"/>
    <col min="19" max="19" width="3.8515625" style="85" customWidth="1"/>
    <col min="20" max="20" width="9.28125" style="82" customWidth="1"/>
    <col min="21" max="21" width="4.57421875" style="81" bestFit="1" customWidth="1"/>
    <col min="22" max="22" width="9.421875" style="84" customWidth="1"/>
    <col min="23" max="23" width="3.7109375" style="85" customWidth="1"/>
    <col min="24" max="24" width="3.8515625" style="85" bestFit="1" customWidth="1"/>
    <col min="25" max="25" width="3.8515625" style="85" customWidth="1"/>
    <col min="26" max="26" width="8.7109375" style="82" customWidth="1"/>
    <col min="27" max="27" width="4.57421875" style="81" bestFit="1" customWidth="1"/>
    <col min="28" max="28" width="8.57421875" style="84" customWidth="1"/>
    <col min="29" max="29" width="3.7109375" style="85" customWidth="1"/>
    <col min="30" max="30" width="3.8515625" style="85" bestFit="1" customWidth="1"/>
    <col min="31" max="31" width="3.8515625" style="85" customWidth="1"/>
    <col min="32" max="32" width="11.421875" style="82" customWidth="1"/>
    <col min="33" max="33" width="4.57421875" style="81" bestFit="1" customWidth="1"/>
    <col min="34" max="34" width="9.140625" style="84" customWidth="1"/>
    <col min="35" max="35" width="3.7109375" style="85" customWidth="1"/>
    <col min="36" max="36" width="3.8515625" style="85" bestFit="1" customWidth="1"/>
    <col min="37" max="37" width="3.8515625" style="85" customWidth="1"/>
    <col min="38" max="38" width="10.421875" style="82" customWidth="1"/>
    <col min="39" max="39" width="4.57421875" style="81" bestFit="1" customWidth="1"/>
    <col min="40" max="40" width="9.140625" style="84" customWidth="1"/>
    <col min="41" max="41" width="3.7109375" style="85" customWidth="1"/>
    <col min="42" max="43" width="3.8515625" style="85" customWidth="1"/>
    <col min="44" max="44" width="9.00390625" style="82" customWidth="1"/>
    <col min="45" max="45" width="4.57421875" style="81" bestFit="1" customWidth="1"/>
    <col min="46" max="46" width="31.421875" style="86" customWidth="1"/>
    <col min="47" max="16384" width="7.8515625" style="86" customWidth="1"/>
  </cols>
  <sheetData>
    <row r="1" spans="1:45" s="9" customFormat="1" ht="24.75" customHeight="1" thickBot="1">
      <c r="A1" s="1" t="s">
        <v>3</v>
      </c>
      <c r="B1" s="2"/>
      <c r="C1" s="2"/>
      <c r="D1" s="2"/>
      <c r="E1" s="2"/>
      <c r="F1" s="2"/>
      <c r="G1" s="2"/>
      <c r="H1" s="3"/>
      <c r="I1" s="4"/>
      <c r="J1" s="5" t="s">
        <v>4</v>
      </c>
      <c r="K1" s="6"/>
      <c r="L1" s="6"/>
      <c r="M1" s="6"/>
      <c r="N1" s="7"/>
      <c r="O1" s="8"/>
      <c r="P1" s="5" t="s">
        <v>5</v>
      </c>
      <c r="Q1" s="6"/>
      <c r="R1" s="6"/>
      <c r="S1" s="6"/>
      <c r="T1" s="7"/>
      <c r="U1" s="8"/>
      <c r="V1" s="5" t="s">
        <v>6</v>
      </c>
      <c r="W1" s="6"/>
      <c r="X1" s="6"/>
      <c r="Y1" s="6"/>
      <c r="Z1" s="7"/>
      <c r="AA1" s="8"/>
      <c r="AB1" s="5" t="s">
        <v>7</v>
      </c>
      <c r="AC1" s="6"/>
      <c r="AD1" s="6"/>
      <c r="AE1" s="6"/>
      <c r="AF1" s="7"/>
      <c r="AG1" s="8"/>
      <c r="AH1" s="5" t="s">
        <v>8</v>
      </c>
      <c r="AI1" s="6"/>
      <c r="AJ1" s="6"/>
      <c r="AK1" s="6"/>
      <c r="AL1" s="7"/>
      <c r="AM1" s="8"/>
      <c r="AN1" s="5" t="s">
        <v>9</v>
      </c>
      <c r="AO1" s="6"/>
      <c r="AP1" s="6"/>
      <c r="AQ1" s="6"/>
      <c r="AR1" s="7"/>
      <c r="AS1" s="8"/>
    </row>
    <row r="2" spans="1:46" s="21" customFormat="1" ht="78" customHeight="1" thickBot="1">
      <c r="A2" s="10" t="s">
        <v>10</v>
      </c>
      <c r="B2" s="11" t="s">
        <v>0</v>
      </c>
      <c r="C2" s="11" t="s">
        <v>29</v>
      </c>
      <c r="D2" s="11" t="s">
        <v>28</v>
      </c>
      <c r="E2" s="12" t="s">
        <v>11</v>
      </c>
      <c r="F2" s="12" t="s">
        <v>12</v>
      </c>
      <c r="G2" s="13" t="s">
        <v>13</v>
      </c>
      <c r="H2" s="14" t="s">
        <v>14</v>
      </c>
      <c r="I2" s="15" t="s">
        <v>31</v>
      </c>
      <c r="J2" s="16" t="s">
        <v>15</v>
      </c>
      <c r="K2" s="17" t="s">
        <v>1</v>
      </c>
      <c r="L2" s="17" t="s">
        <v>16</v>
      </c>
      <c r="M2" s="17" t="s">
        <v>2</v>
      </c>
      <c r="N2" s="18" t="s">
        <v>17</v>
      </c>
      <c r="O2" s="19" t="s">
        <v>11</v>
      </c>
      <c r="P2" s="16" t="s">
        <v>15</v>
      </c>
      <c r="Q2" s="17" t="s">
        <v>1</v>
      </c>
      <c r="R2" s="17" t="s">
        <v>16</v>
      </c>
      <c r="S2" s="17" t="s">
        <v>2</v>
      </c>
      <c r="T2" s="18" t="s">
        <v>17</v>
      </c>
      <c r="U2" s="19" t="s">
        <v>11</v>
      </c>
      <c r="V2" s="16" t="s">
        <v>15</v>
      </c>
      <c r="W2" s="17" t="s">
        <v>1</v>
      </c>
      <c r="X2" s="17" t="s">
        <v>16</v>
      </c>
      <c r="Y2" s="17" t="s">
        <v>2</v>
      </c>
      <c r="Z2" s="18" t="s">
        <v>17</v>
      </c>
      <c r="AA2" s="19" t="s">
        <v>11</v>
      </c>
      <c r="AB2" s="16" t="s">
        <v>15</v>
      </c>
      <c r="AC2" s="17" t="s">
        <v>1</v>
      </c>
      <c r="AD2" s="17" t="s">
        <v>16</v>
      </c>
      <c r="AE2" s="17" t="s">
        <v>2</v>
      </c>
      <c r="AF2" s="18" t="s">
        <v>17</v>
      </c>
      <c r="AG2" s="19" t="s">
        <v>11</v>
      </c>
      <c r="AH2" s="16" t="s">
        <v>15</v>
      </c>
      <c r="AI2" s="17" t="s">
        <v>1</v>
      </c>
      <c r="AJ2" s="17" t="s">
        <v>16</v>
      </c>
      <c r="AK2" s="17" t="s">
        <v>2</v>
      </c>
      <c r="AL2" s="18" t="s">
        <v>17</v>
      </c>
      <c r="AM2" s="19" t="s">
        <v>11</v>
      </c>
      <c r="AN2" s="16" t="s">
        <v>15</v>
      </c>
      <c r="AO2" s="17" t="s">
        <v>1</v>
      </c>
      <c r="AP2" s="17" t="s">
        <v>16</v>
      </c>
      <c r="AQ2" s="17" t="s">
        <v>2</v>
      </c>
      <c r="AR2" s="18" t="s">
        <v>17</v>
      </c>
      <c r="AS2" s="19" t="s">
        <v>11</v>
      </c>
      <c r="AT2" s="20" t="s">
        <v>30</v>
      </c>
    </row>
    <row r="3" spans="1:45" s="21" customFormat="1" ht="15.75">
      <c r="A3" s="22" t="s">
        <v>18</v>
      </c>
      <c r="B3" s="23"/>
      <c r="C3" s="23"/>
      <c r="D3" s="23"/>
      <c r="E3" s="24"/>
      <c r="F3" s="24"/>
      <c r="G3" s="25"/>
      <c r="H3" s="26"/>
      <c r="I3" s="27"/>
      <c r="J3" s="28"/>
      <c r="K3" s="24"/>
      <c r="L3" s="24"/>
      <c r="M3" s="24"/>
      <c r="N3" s="29"/>
      <c r="O3" s="26"/>
      <c r="P3" s="28"/>
      <c r="Q3" s="24"/>
      <c r="R3" s="24"/>
      <c r="S3" s="24"/>
      <c r="T3" s="29"/>
      <c r="U3" s="26"/>
      <c r="V3" s="28"/>
      <c r="W3" s="24"/>
      <c r="X3" s="24"/>
      <c r="Y3" s="24"/>
      <c r="Z3" s="29"/>
      <c r="AA3" s="26"/>
      <c r="AB3" s="28"/>
      <c r="AC3" s="24"/>
      <c r="AD3" s="24"/>
      <c r="AE3" s="24"/>
      <c r="AF3" s="29"/>
      <c r="AG3" s="26"/>
      <c r="AH3" s="28"/>
      <c r="AI3" s="24"/>
      <c r="AJ3" s="24"/>
      <c r="AK3" s="24"/>
      <c r="AL3" s="29"/>
      <c r="AM3" s="26"/>
      <c r="AN3" s="28"/>
      <c r="AO3" s="24"/>
      <c r="AP3" s="24"/>
      <c r="AQ3" s="24"/>
      <c r="AR3" s="29"/>
      <c r="AS3" s="26"/>
    </row>
    <row r="4" spans="1:46" s="46" customFormat="1" ht="15.75">
      <c r="A4" s="30" t="s">
        <v>32</v>
      </c>
      <c r="B4" s="31"/>
      <c r="C4" s="32"/>
      <c r="D4" s="33"/>
      <c r="E4" s="34">
        <f>RANK(F4,F$3:F$16,1)</f>
        <v>2</v>
      </c>
      <c r="F4" s="35">
        <f>O4+U4+AA4+AG4+AM4+AS4</f>
        <v>15</v>
      </c>
      <c r="G4" s="36">
        <f>IF(K4=0,1,0)+IF(Q4=0,1,0)+IF(W4=0,1,0)+IF(AC4=0,1,0)+IF(AI4=0,1,0)+IF(AO4=0,1,0)</f>
        <v>4</v>
      </c>
      <c r="H4" s="37">
        <f>K4+Q4+W4+AC4+AI4+AO4</f>
        <v>3</v>
      </c>
      <c r="I4" s="38">
        <f>N4+T4+Z4+AF4+AL4+AR4</f>
        <v>217.16</v>
      </c>
      <c r="J4" s="39">
        <v>25.07</v>
      </c>
      <c r="K4" s="43">
        <v>0</v>
      </c>
      <c r="L4" s="41">
        <v>0</v>
      </c>
      <c r="M4" s="41">
        <v>0</v>
      </c>
      <c r="N4" s="42">
        <f>IF((OR(J4="",J4="DNF",J4="DQ",J4="DNC")),"",(J4+(5*K4)+(L4*10)-(M4*10)))</f>
        <v>25.07</v>
      </c>
      <c r="O4" s="37">
        <f>IF(N4="",Default_Rank_Score,RANK(N4,N$3:N$16,1))</f>
        <v>1</v>
      </c>
      <c r="P4" s="39">
        <v>32.64</v>
      </c>
      <c r="Q4" s="43">
        <v>0</v>
      </c>
      <c r="R4" s="41">
        <v>0</v>
      </c>
      <c r="S4" s="41">
        <v>0</v>
      </c>
      <c r="T4" s="44">
        <f>IF((OR(P4="",P4="DNF",P4="DQ",P4="DNC")),"",(P4+(5*Q4)+(R4*10)-(S4*10)))</f>
        <v>32.64</v>
      </c>
      <c r="U4" s="45">
        <f>IF(T4="",Default_Rank_Score,RANK(T4,T$3:T$16,1))</f>
        <v>3</v>
      </c>
      <c r="V4" s="39">
        <v>34.13</v>
      </c>
      <c r="W4" s="43">
        <v>2</v>
      </c>
      <c r="X4" s="41">
        <v>0</v>
      </c>
      <c r="Y4" s="41">
        <v>0</v>
      </c>
      <c r="Z4" s="44">
        <f>IF((OR(V4="",V4="DNF",V4="DQ",V4="DNC")),"",(V4+(5*W4)+(X4*10)-(Y4*10)))</f>
        <v>44.13</v>
      </c>
      <c r="AA4" s="45">
        <f>IF(Z4="",Default_Rank_Score,RANK(Z4,Z$3:Z$16,1))</f>
        <v>4</v>
      </c>
      <c r="AB4" s="39">
        <v>31.76</v>
      </c>
      <c r="AC4" s="40">
        <v>0</v>
      </c>
      <c r="AD4" s="41">
        <v>0</v>
      </c>
      <c r="AE4" s="41">
        <v>0</v>
      </c>
      <c r="AF4" s="44">
        <f>IF((OR(AB4="",AB4="DNF",AB4="DQ",AB4="DNC")),"",(AB4+(5*AC4)+(AD4*10)-(AE4*10)))</f>
        <v>31.76</v>
      </c>
      <c r="AG4" s="45">
        <f>IF(AF4="",Default_Rank_Score,RANK(AF4,AF$3:AF$16,1))</f>
        <v>2</v>
      </c>
      <c r="AH4" s="39">
        <v>38.37</v>
      </c>
      <c r="AI4" s="43">
        <v>0</v>
      </c>
      <c r="AJ4" s="41">
        <v>0</v>
      </c>
      <c r="AK4" s="41">
        <v>0</v>
      </c>
      <c r="AL4" s="44">
        <f>IF((OR(AH4="",AH4="DNF",AH4="DQ",AH4="DNC")),"",(AH4+(5*AI4)+(AJ4*10)-(AK4*10)))</f>
        <v>38.37</v>
      </c>
      <c r="AM4" s="45">
        <f>IF(AL4="",Default_Rank_Score,RANK(AL4,AL$3:AL$16,1))</f>
        <v>1</v>
      </c>
      <c r="AN4" s="39">
        <v>40.19</v>
      </c>
      <c r="AO4" s="43">
        <v>1</v>
      </c>
      <c r="AP4" s="41">
        <v>0</v>
      </c>
      <c r="AQ4" s="41">
        <v>0</v>
      </c>
      <c r="AR4" s="44">
        <f>IF((OR(AN4="",AN4="DNF",AN4="DQ",AN4="DNC")),"",(AN4+(5*AO4)+(AP4*10)-(AQ4*10)))</f>
        <v>45.19</v>
      </c>
      <c r="AS4" s="45">
        <f>IF(AR4="",Default_Rank_Score,RANK(AR4,AR$3:AR$16,1))</f>
        <v>4</v>
      </c>
      <c r="AT4" s="46" t="s">
        <v>44</v>
      </c>
    </row>
    <row r="5" spans="1:46" s="46" customFormat="1" ht="15.75">
      <c r="A5" s="30" t="s">
        <v>36</v>
      </c>
      <c r="B5" s="31"/>
      <c r="C5" s="32"/>
      <c r="D5" s="33"/>
      <c r="E5" s="34">
        <f>RANK(F5,F$3:F$16,1)</f>
        <v>1</v>
      </c>
      <c r="F5" s="35">
        <f>O5+U5+AA5+AG5+AM5+AS5</f>
        <v>10</v>
      </c>
      <c r="G5" s="36">
        <f>IF(K5=0,1,0)+IF(Q5=0,1,0)+IF(W5=0,1,0)+IF(AC5=0,1,0)+IF(AI5=0,1,0)+IF(AO5=0,1,0)</f>
        <v>2</v>
      </c>
      <c r="H5" s="37">
        <f>K5+Q5+W5+AC5+AI5+AO5</f>
        <v>6</v>
      </c>
      <c r="I5" s="38">
        <f>N5+T5+Z5+AF5+AL5+AR5</f>
        <v>202.5</v>
      </c>
      <c r="J5" s="39">
        <v>22.85</v>
      </c>
      <c r="K5" s="40">
        <v>1</v>
      </c>
      <c r="L5" s="41">
        <v>0</v>
      </c>
      <c r="M5" s="41">
        <v>0</v>
      </c>
      <c r="N5" s="42">
        <f>IF((OR(J5="",J5="DNF",J5="DQ",J5="DNC")),"",(J5+(5*K5)+(L5*10)-(M5*10)))</f>
        <v>27.85</v>
      </c>
      <c r="O5" s="37">
        <f>IF(N5="",Default_Rank_Score,RANK(N5,N$3:N$16,1))</f>
        <v>2</v>
      </c>
      <c r="P5" s="39">
        <v>27.59</v>
      </c>
      <c r="Q5" s="43">
        <v>0</v>
      </c>
      <c r="R5" s="41">
        <v>0</v>
      </c>
      <c r="S5" s="41">
        <v>0</v>
      </c>
      <c r="T5" s="44">
        <f>IF((OR(P5="",P5="DNF",P5="DQ",P5="DNC")),"",(P5+(5*Q5)+(R5*10)-(S5*10)))</f>
        <v>27.59</v>
      </c>
      <c r="U5" s="45">
        <f>IF(T5="",Default_Rank_Score,RANK(T5,T$3:T$16,1))</f>
        <v>1</v>
      </c>
      <c r="V5" s="39">
        <v>33.01</v>
      </c>
      <c r="W5" s="43">
        <v>1</v>
      </c>
      <c r="X5" s="41">
        <v>0</v>
      </c>
      <c r="Y5" s="41">
        <v>0</v>
      </c>
      <c r="Z5" s="44">
        <f>IF((OR(V5="",V5="DNF",V5="DQ",V5="DNC")),"",(V5+(5*W5)+(X5*10)-(Y5*10)))</f>
        <v>38.01</v>
      </c>
      <c r="AA5" s="45">
        <f>IF(Z5="",Default_Rank_Score,RANK(Z5,Z$3:Z$16,1))</f>
        <v>1</v>
      </c>
      <c r="AB5" s="39">
        <v>24.13</v>
      </c>
      <c r="AC5" s="43">
        <v>1</v>
      </c>
      <c r="AD5" s="41">
        <v>0</v>
      </c>
      <c r="AE5" s="41">
        <v>0</v>
      </c>
      <c r="AF5" s="44">
        <f>IF((OR(AB5="",AB5="DNF",AB5="DQ",AB5="DNC")),"",(AB5+(5*AC5)+(AD5*10)-(AE5*10)))</f>
        <v>29.13</v>
      </c>
      <c r="AG5" s="45">
        <f>IF(AF5="",Default_Rank_Score,RANK(AF5,AF$3:AF$16,1))</f>
        <v>1</v>
      </c>
      <c r="AH5" s="39">
        <v>37.86</v>
      </c>
      <c r="AI5" s="43">
        <v>3</v>
      </c>
      <c r="AJ5" s="41">
        <v>0</v>
      </c>
      <c r="AK5" s="41">
        <v>0</v>
      </c>
      <c r="AL5" s="44">
        <f>IF((OR(AH5="",AH5="DNF",AH5="DQ",AH5="DNC")),"",(AH5+(5*AI5)+(AJ5*10)-(AK5*10)))</f>
        <v>52.86</v>
      </c>
      <c r="AM5" s="45">
        <f>IF(AL5="",Default_Rank_Score,RANK(AL5,AL$3:AL$16,1))</f>
        <v>4</v>
      </c>
      <c r="AN5" s="39">
        <v>27.06</v>
      </c>
      <c r="AO5" s="43">
        <v>0</v>
      </c>
      <c r="AP5" s="41">
        <v>0</v>
      </c>
      <c r="AQ5" s="41">
        <v>0</v>
      </c>
      <c r="AR5" s="44">
        <f>IF((OR(AN5="",AN5="DNF",AN5="DQ",AN5="DNC")),"",(AN5+(5*AO5)+(AP5*10)-(AQ5*10)))</f>
        <v>27.06</v>
      </c>
      <c r="AS5" s="45">
        <f>IF(AR5="",Default_Rank_Score,RANK(AR5,AR$3:AR$16,1))</f>
        <v>1</v>
      </c>
      <c r="AT5" s="46" t="s">
        <v>47</v>
      </c>
    </row>
    <row r="6" spans="1:46" s="46" customFormat="1" ht="15.75">
      <c r="A6" s="30" t="s">
        <v>43</v>
      </c>
      <c r="B6" s="31"/>
      <c r="C6" s="32"/>
      <c r="D6" s="33"/>
      <c r="E6" s="34">
        <f>RANK(F6,F$3:F$16,1)</f>
        <v>3</v>
      </c>
      <c r="F6" s="35">
        <f>O6+U6+AA6+AG6+AM6+AS6</f>
        <v>20</v>
      </c>
      <c r="G6" s="36">
        <f>IF(K6=0,1,0)+IF(Q6=0,1,0)+IF(W6=0,1,0)+IF(AC6=0,1,0)+IF(AI6=0,1,0)+IF(AO6=0,1,0)</f>
        <v>6</v>
      </c>
      <c r="H6" s="37">
        <f>K6+Q6+W6+AC6+AI6+AO6</f>
        <v>0</v>
      </c>
      <c r="I6" s="38">
        <f>N6+T6+Z6+AF6+AL6+AR6</f>
        <v>233.32000000000002</v>
      </c>
      <c r="J6" s="39">
        <v>34.16</v>
      </c>
      <c r="K6" s="43">
        <v>0</v>
      </c>
      <c r="L6" s="41">
        <v>0</v>
      </c>
      <c r="M6" s="41">
        <v>0</v>
      </c>
      <c r="N6" s="42">
        <f>IF((OR(J6="",J6="DNF",J6="DQ",J6="DNC")),"",(J6+(5*K6)+(L6*10)-(M6*10)))</f>
        <v>34.16</v>
      </c>
      <c r="O6" s="37">
        <f>IF(N6="",Default_Rank_Score,RANK(N6,N$3:N$16,1))</f>
        <v>5</v>
      </c>
      <c r="P6" s="39">
        <v>37.44</v>
      </c>
      <c r="Q6" s="43">
        <v>0</v>
      </c>
      <c r="R6" s="41">
        <v>0</v>
      </c>
      <c r="S6" s="41">
        <v>0</v>
      </c>
      <c r="T6" s="44">
        <f>IF((OR(P6="",P6="DNF",P6="DQ",P6="DNC")),"",(P6+(5*Q6)+(R6*10)-(S6*10)))</f>
        <v>37.44</v>
      </c>
      <c r="U6" s="45">
        <f>IF(T6="",Default_Rank_Score,RANK(T6,T$3:T$16,1))</f>
        <v>4</v>
      </c>
      <c r="V6" s="39">
        <v>40.39</v>
      </c>
      <c r="W6" s="43">
        <v>0</v>
      </c>
      <c r="X6" s="41">
        <v>0</v>
      </c>
      <c r="Y6" s="41">
        <v>0</v>
      </c>
      <c r="Z6" s="44">
        <f>IF((OR(V6="",V6="DNF",V6="DQ",V6="DNC")),"",(V6+(5*W6)+(X6*10)-(Y6*10)))</f>
        <v>40.39</v>
      </c>
      <c r="AA6" s="45">
        <f>IF(Z6="",Default_Rank_Score,RANK(Z6,Z$3:Z$16,1))</f>
        <v>2</v>
      </c>
      <c r="AB6" s="39">
        <v>33.45</v>
      </c>
      <c r="AC6" s="43">
        <v>0</v>
      </c>
      <c r="AD6" s="41">
        <v>0</v>
      </c>
      <c r="AE6" s="41">
        <v>0</v>
      </c>
      <c r="AF6" s="44">
        <f>IF((OR(AB6="",AB6="DNF",AB6="DQ",AB6="DNC")),"",(AB6+(5*AC6)+(AD6*10)-(AE6*10)))</f>
        <v>33.45</v>
      </c>
      <c r="AG6" s="45">
        <f>IF(AF6="",Default_Rank_Score,RANK(AF6,AF$3:AF$16,1))</f>
        <v>3</v>
      </c>
      <c r="AH6" s="39">
        <v>52.42</v>
      </c>
      <c r="AI6" s="43">
        <v>0</v>
      </c>
      <c r="AJ6" s="41">
        <v>0</v>
      </c>
      <c r="AK6" s="41">
        <v>0</v>
      </c>
      <c r="AL6" s="44">
        <f>IF((OR(AH6="",AH6="DNF",AH6="DQ",AH6="DNC")),"",(AH6+(5*AI6)+(AJ6*10)-(AK6*10)))</f>
        <v>52.42</v>
      </c>
      <c r="AM6" s="45">
        <f>IF(AL6="",Default_Rank_Score,RANK(AL6,AL$3:AL$16,1))</f>
        <v>3</v>
      </c>
      <c r="AN6" s="39">
        <v>35.46</v>
      </c>
      <c r="AO6" s="40">
        <v>0</v>
      </c>
      <c r="AP6" s="41">
        <v>0</v>
      </c>
      <c r="AQ6" s="41">
        <v>0</v>
      </c>
      <c r="AR6" s="44">
        <f>IF((OR(AN6="",AN6="DNF",AN6="DQ",AN6="DNC")),"",(AN6+(5*AO6)+(AP6*10)-(AQ6*10)))</f>
        <v>35.46</v>
      </c>
      <c r="AS6" s="45">
        <f>IF(AR6="",Default_Rank_Score,RANK(AR6,AR$3:AR$16,1))</f>
        <v>3</v>
      </c>
      <c r="AT6" s="46" t="s">
        <v>46</v>
      </c>
    </row>
    <row r="7" spans="1:46" s="46" customFormat="1" ht="15.75">
      <c r="A7" s="30" t="s">
        <v>35</v>
      </c>
      <c r="B7" s="31"/>
      <c r="C7" s="32"/>
      <c r="D7" s="33"/>
      <c r="E7" s="34">
        <f>RANK(F7,F$3:F$16,1)</f>
        <v>5</v>
      </c>
      <c r="F7" s="35">
        <f>O7+U7+AA7+AG7+AM7+AS7</f>
        <v>33</v>
      </c>
      <c r="G7" s="36">
        <f>IF(K7=0,1,0)+IF(Q7=0,1,0)+IF(W7=0,1,0)+IF(AC7=0,1,0)+IF(AI7=0,1,0)+IF(AO7=0,1,0)</f>
        <v>3</v>
      </c>
      <c r="H7" s="37">
        <f>K7+Q7+W7+AC7+AI7+AO7</f>
        <v>4</v>
      </c>
      <c r="I7" s="38">
        <f>N7+T7+Z7+AF7+AL7+AR7</f>
        <v>297.65999999999997</v>
      </c>
      <c r="J7" s="39">
        <v>32.76</v>
      </c>
      <c r="K7" s="43">
        <v>0</v>
      </c>
      <c r="L7" s="41">
        <v>0</v>
      </c>
      <c r="M7" s="41">
        <v>0</v>
      </c>
      <c r="N7" s="42">
        <f>IF((OR(J7="",J7="DNF",J7="DQ",J7="DNC")),"",(J7+(5*K7)+(L7*10)-(M7*10)))</f>
        <v>32.76</v>
      </c>
      <c r="O7" s="37">
        <f>IF(N7="",Default_Rank_Score,RANK(N7,N$3:N$16,1))</f>
        <v>4</v>
      </c>
      <c r="P7" s="39">
        <v>45.75</v>
      </c>
      <c r="Q7" s="43">
        <v>0</v>
      </c>
      <c r="R7" s="41">
        <v>0</v>
      </c>
      <c r="S7" s="41">
        <v>0</v>
      </c>
      <c r="T7" s="44">
        <f>IF((OR(P7="",P7="DNF",P7="DQ",P7="DNC")),"",(P7+(5*Q7)+(R7*10)-(S7*10)))</f>
        <v>45.75</v>
      </c>
      <c r="U7" s="45">
        <f>IF(T7="",Default_Rank_Score,RANK(T7,T$3:T$16,1))</f>
        <v>5</v>
      </c>
      <c r="V7" s="39">
        <v>41.44</v>
      </c>
      <c r="W7" s="43">
        <v>2</v>
      </c>
      <c r="X7" s="41">
        <v>1</v>
      </c>
      <c r="Y7" s="41">
        <v>0</v>
      </c>
      <c r="Z7" s="44">
        <f>IF((OR(V7="",V7="DNF",V7="DQ",V7="DNC")),"",(V7+(5*W7)+(X7*10)-(Y7*10)))</f>
        <v>61.44</v>
      </c>
      <c r="AA7" s="45">
        <f>IF(Z7="",Default_Rank_Score,RANK(Z7,Z$3:Z$16,1))</f>
        <v>7</v>
      </c>
      <c r="AB7" s="39">
        <v>40.59</v>
      </c>
      <c r="AC7" s="43">
        <v>1</v>
      </c>
      <c r="AD7" s="41">
        <v>0</v>
      </c>
      <c r="AE7" s="41">
        <v>0</v>
      </c>
      <c r="AF7" s="44">
        <f>IF((OR(AB7="",AB7="DNF",AB7="DQ",AB7="DNC")),"",(AB7+(5*AC7)+(AD7*10)-(AE7*10)))</f>
        <v>45.59</v>
      </c>
      <c r="AG7" s="45">
        <f>IF(AF7="",Default_Rank_Score,RANK(AF7,AF$3:AF$16,1))</f>
        <v>5</v>
      </c>
      <c r="AH7" s="39">
        <v>58.26</v>
      </c>
      <c r="AI7" s="43">
        <v>1</v>
      </c>
      <c r="AJ7" s="41">
        <v>0</v>
      </c>
      <c r="AK7" s="41">
        <v>0</v>
      </c>
      <c r="AL7" s="44">
        <f>IF((OR(AH7="",AH7="DNF",AH7="DQ",AH7="DNC")),"",(AH7+(5*AI7)+(AJ7*10)-(AK7*10)))</f>
        <v>63.26</v>
      </c>
      <c r="AM7" s="45">
        <f>IF(AL7="",Default_Rank_Score,RANK(AL7,AL$3:AL$16,1))</f>
        <v>6</v>
      </c>
      <c r="AN7" s="39">
        <v>48.86</v>
      </c>
      <c r="AO7" s="43">
        <v>0</v>
      </c>
      <c r="AP7" s="41">
        <v>0</v>
      </c>
      <c r="AQ7" s="41">
        <v>0</v>
      </c>
      <c r="AR7" s="44">
        <f>IF((OR(AN7="",AN7="DNF",AN7="DQ",AN7="DNC")),"",(AN7+(5*AO7)+(AP7*10)-(AQ7*10)))</f>
        <v>48.86</v>
      </c>
      <c r="AS7" s="45">
        <f>IF(AR7="",Default_Rank_Score,RANK(AR7,AR$3:AR$16,1))</f>
        <v>6</v>
      </c>
      <c r="AT7" s="46" t="s">
        <v>46</v>
      </c>
    </row>
    <row r="8" spans="1:46" s="46" customFormat="1" ht="15.75">
      <c r="A8" s="30" t="s">
        <v>37</v>
      </c>
      <c r="B8" s="31"/>
      <c r="C8" s="32"/>
      <c r="D8" s="33"/>
      <c r="E8" s="34">
        <f>RANK(F8,F$3:F$16,1)</f>
        <v>11</v>
      </c>
      <c r="F8" s="35">
        <f>O8+U8+AA8+AG8+AM8+AS8</f>
        <v>63</v>
      </c>
      <c r="G8" s="36">
        <f>IF(K8=0,1,0)+IF(Q8=0,1,0)+IF(W8=0,1,0)+IF(AC8=0,1,0)+IF(AI8=0,1,0)+IF(AO8=0,1,0)</f>
        <v>5</v>
      </c>
      <c r="H8" s="37">
        <f>K8+Q8+W8+AC8+AI8+AO8</f>
        <v>8</v>
      </c>
      <c r="I8" s="38">
        <f>N8+T8+Z8+AF8+AL8+AR8</f>
        <v>1547.86</v>
      </c>
      <c r="J8" s="39">
        <v>79.6</v>
      </c>
      <c r="K8" s="43">
        <v>0</v>
      </c>
      <c r="L8" s="41">
        <v>0</v>
      </c>
      <c r="M8" s="41">
        <v>0</v>
      </c>
      <c r="N8" s="42">
        <f>IF((OR(J8="",J8="DNF",J8="DQ",J8="DNC")),"",(J8+(5*K8)+(L8*10)-(M8*10)))</f>
        <v>79.6</v>
      </c>
      <c r="O8" s="37">
        <f>IF(N8="",Default_Rank_Score,RANK(N8,N$3:N$16,1))</f>
        <v>11</v>
      </c>
      <c r="P8" s="39">
        <v>121.7</v>
      </c>
      <c r="Q8" s="40">
        <v>0</v>
      </c>
      <c r="R8" s="41">
        <v>0</v>
      </c>
      <c r="S8" s="41">
        <v>0</v>
      </c>
      <c r="T8" s="44">
        <f>IF((OR(P8="",P8="DNF",P8="DQ",P8="DNC")),"",(P8+(5*Q8)+(R8*10)-(S8*10)))</f>
        <v>121.7</v>
      </c>
      <c r="U8" s="45">
        <f>IF(T8="",Default_Rank_Score,RANK(T8,T$3:T$16,1))</f>
        <v>11</v>
      </c>
      <c r="V8" s="39">
        <v>75.6</v>
      </c>
      <c r="W8" s="43">
        <v>0</v>
      </c>
      <c r="X8" s="41">
        <v>0</v>
      </c>
      <c r="Y8" s="41">
        <v>0</v>
      </c>
      <c r="Z8" s="44">
        <f>IF((OR(V8="",V8="DNF",V8="DQ",V8="DNC")),"",(V8+(5*W8)+(X8*10)-(Y8*10)))</f>
        <v>75.6</v>
      </c>
      <c r="AA8" s="45">
        <f>IF(Z8="",Default_Rank_Score,RANK(Z8,Z$3:Z$16,1))</f>
        <v>8</v>
      </c>
      <c r="AB8" s="39">
        <v>99.53</v>
      </c>
      <c r="AC8" s="43">
        <v>0</v>
      </c>
      <c r="AD8" s="41">
        <v>0</v>
      </c>
      <c r="AE8" s="41">
        <v>0</v>
      </c>
      <c r="AF8" s="44">
        <f>IF((OR(AB8="",AB8="DNF",AB8="DQ",AB8="DNC")),"",(AB8+(5*AC8)+(AD8*10)-(AE8*10)))</f>
        <v>99.53</v>
      </c>
      <c r="AG8" s="45">
        <f>IF(AF8="",Default_Rank_Score,RANK(AF8,AF$3:AF$16,1))</f>
        <v>10</v>
      </c>
      <c r="AH8" s="39">
        <v>999</v>
      </c>
      <c r="AI8" s="43">
        <v>8</v>
      </c>
      <c r="AJ8" s="41">
        <v>0</v>
      </c>
      <c r="AK8" s="41">
        <v>0</v>
      </c>
      <c r="AL8" s="44">
        <f>IF((OR(AH8="",AH8="DNF",AH8="DQ",AH8="DNC")),"",(AH8+(5*AI8)+(AJ8*10)-(AK8*10)))</f>
        <v>1039</v>
      </c>
      <c r="AM8" s="45">
        <f>IF(AL8="",Default_Rank_Score,RANK(AL8,AL$3:AL$16,1))</f>
        <v>12</v>
      </c>
      <c r="AN8" s="39">
        <v>132.43</v>
      </c>
      <c r="AO8" s="43">
        <v>0</v>
      </c>
      <c r="AP8" s="41">
        <v>0</v>
      </c>
      <c r="AQ8" s="41">
        <v>0</v>
      </c>
      <c r="AR8" s="44">
        <f>IF((OR(AN8="",AN8="DNF",AN8="DQ",AN8="DNC")),"",(AN8+(5*AO8)+(AP8*10)-(AQ8*10)))</f>
        <v>132.43</v>
      </c>
      <c r="AS8" s="45">
        <f>IF(AR8="",Default_Rank_Score,RANK(AR8,AR$3:AR$16,1))</f>
        <v>11</v>
      </c>
      <c r="AT8" s="46" t="s">
        <v>48</v>
      </c>
    </row>
    <row r="9" spans="1:46" s="46" customFormat="1" ht="15.75">
      <c r="A9" s="30" t="s">
        <v>38</v>
      </c>
      <c r="B9" s="31"/>
      <c r="C9" s="32"/>
      <c r="D9" s="33"/>
      <c r="E9" s="34">
        <f>RANK(F9,F$3:F$16,1)</f>
        <v>8</v>
      </c>
      <c r="F9" s="35">
        <f>O9+U9+AA9+AG9+AM9+AS9</f>
        <v>51</v>
      </c>
      <c r="G9" s="36">
        <f>IF(K9=0,1,0)+IF(Q9=0,1,0)+IF(W9=0,1,0)+IF(AC9=0,1,0)+IF(AI9=0,1,0)+IF(AO9=0,1,0)</f>
        <v>2</v>
      </c>
      <c r="H9" s="37">
        <f>K9+Q9+W9+AC9+AI9+AO9</f>
        <v>12</v>
      </c>
      <c r="I9" s="38">
        <f>N9+T9+Z9+AF9+AL9+AR9</f>
        <v>409.46999999999997</v>
      </c>
      <c r="J9" s="39">
        <v>42.67</v>
      </c>
      <c r="K9" s="43">
        <v>0</v>
      </c>
      <c r="L9" s="41">
        <v>0</v>
      </c>
      <c r="M9" s="41">
        <v>0</v>
      </c>
      <c r="N9" s="42">
        <f>IF((OR(J9="",J9="DNF",J9="DQ",J9="DNC")),"",(J9+(5*K9)+(L9*10)-(M9*10)))</f>
        <v>42.67</v>
      </c>
      <c r="O9" s="37">
        <f>IF(N9="",Default_Rank_Score,RANK(N9,N$3:N$16,1))</f>
        <v>8</v>
      </c>
      <c r="P9" s="39">
        <v>62.5</v>
      </c>
      <c r="Q9" s="43">
        <v>0</v>
      </c>
      <c r="R9" s="41">
        <v>0</v>
      </c>
      <c r="S9" s="41">
        <v>0</v>
      </c>
      <c r="T9" s="44">
        <f>IF((OR(P9="",P9="DNF",P9="DQ",P9="DNC")),"",(P9+(5*Q9)+(R9*10)-(S9*10)))</f>
        <v>62.5</v>
      </c>
      <c r="U9" s="45">
        <f>IF(T9="",Default_Rank_Score,RANK(T9,T$3:T$16,1))</f>
        <v>8</v>
      </c>
      <c r="V9" s="39">
        <v>54.79</v>
      </c>
      <c r="W9" s="43">
        <v>5</v>
      </c>
      <c r="X9" s="41">
        <v>0</v>
      </c>
      <c r="Y9" s="41">
        <v>0</v>
      </c>
      <c r="Z9" s="44">
        <f>IF((OR(V9="",V9="DNF",V9="DQ",V9="DNC")),"",(V9+(5*W9)+(X9*10)-(Y9*10)))</f>
        <v>79.78999999999999</v>
      </c>
      <c r="AA9" s="45">
        <f>IF(Z9="",Default_Rank_Score,RANK(Z9,Z$3:Z$16,1))</f>
        <v>9</v>
      </c>
      <c r="AB9" s="39">
        <v>52.76</v>
      </c>
      <c r="AC9" s="43">
        <v>4</v>
      </c>
      <c r="AD9" s="41">
        <v>0</v>
      </c>
      <c r="AE9" s="41">
        <v>0</v>
      </c>
      <c r="AF9" s="44">
        <f>IF((OR(AB9="",AB9="DNF",AB9="DQ",AB9="DNC")),"",(AB9+(5*AC9)+(AD9*10)-(AE9*10)))</f>
        <v>72.75999999999999</v>
      </c>
      <c r="AG9" s="45">
        <f>IF(AF9="",Default_Rank_Score,RANK(AF9,AF$3:AF$16,1))</f>
        <v>8</v>
      </c>
      <c r="AH9" s="39">
        <v>68.77</v>
      </c>
      <c r="AI9" s="43">
        <v>1</v>
      </c>
      <c r="AJ9" s="41">
        <v>0</v>
      </c>
      <c r="AK9" s="41">
        <v>0</v>
      </c>
      <c r="AL9" s="44">
        <f>IF((OR(AH9="",AH9="DNF",AH9="DQ",AH9="DNC")),"",(AH9+(5*AI9)+(AJ9*10)-(AK9*10)))</f>
        <v>73.77</v>
      </c>
      <c r="AM9" s="45">
        <f>IF(AL9="",Default_Rank_Score,RANK(AL9,AL$3:AL$16,1))</f>
        <v>8</v>
      </c>
      <c r="AN9" s="39">
        <v>67.98</v>
      </c>
      <c r="AO9" s="43">
        <v>2</v>
      </c>
      <c r="AP9" s="41">
        <v>0</v>
      </c>
      <c r="AQ9" s="41">
        <v>0</v>
      </c>
      <c r="AR9" s="44">
        <f>IF((OR(AN9="",AN9="DNF",AN9="DQ",AN9="DNC")),"",(AN9+(5*AO9)+(AP9*10)-(AQ9*10)))</f>
        <v>77.98</v>
      </c>
      <c r="AS9" s="45">
        <f>IF(AR9="",Default_Rank_Score,RANK(AR9,AR$3:AR$16,1))</f>
        <v>10</v>
      </c>
      <c r="AT9" s="46" t="s">
        <v>49</v>
      </c>
    </row>
    <row r="10" spans="1:46" s="46" customFormat="1" ht="15.75">
      <c r="A10" s="30" t="s">
        <v>34</v>
      </c>
      <c r="B10" s="31"/>
      <c r="C10" s="32"/>
      <c r="D10" s="33"/>
      <c r="E10" s="34">
        <f>RANK(F10,F$3:F$16,1)</f>
        <v>6</v>
      </c>
      <c r="F10" s="35">
        <f>O10+U10+AA10+AG10+AM10+AS10</f>
        <v>37</v>
      </c>
      <c r="G10" s="36">
        <f>IF(K10=0,1,0)+IF(Q10=0,1,0)+IF(W10=0,1,0)+IF(AC10=0,1,0)+IF(AI10=0,1,0)+IF(AO10=0,1,0)</f>
        <v>4</v>
      </c>
      <c r="H10" s="37">
        <f>K10+Q10+W10+AC10+AI10+AO10</f>
        <v>2</v>
      </c>
      <c r="I10" s="38">
        <f>N10+T10+Z10+AF10+AL10+AR10</f>
        <v>318.78</v>
      </c>
      <c r="J10" s="39">
        <v>32.17</v>
      </c>
      <c r="K10" s="43">
        <v>0</v>
      </c>
      <c r="L10" s="41">
        <v>0</v>
      </c>
      <c r="M10" s="41">
        <v>0</v>
      </c>
      <c r="N10" s="42">
        <f>IF((OR(J10="",J10="DNF",J10="DQ",J10="DNC")),"",(J10+(5*K10)+(L10*10)-(M10*10)))</f>
        <v>32.17</v>
      </c>
      <c r="O10" s="37">
        <f>IF(N10="",Default_Rank_Score,RANK(N10,N$3:N$16,1))</f>
        <v>3</v>
      </c>
      <c r="P10" s="39">
        <v>59.99</v>
      </c>
      <c r="Q10" s="43">
        <v>0</v>
      </c>
      <c r="R10" s="41">
        <v>0</v>
      </c>
      <c r="S10" s="41">
        <v>0</v>
      </c>
      <c r="T10" s="44">
        <f>IF((OR(P10="",P10="DNF",P10="DQ",P10="DNC")),"",(P10+(5*Q10)+(R10*10)-(S10*10)))</f>
        <v>59.99</v>
      </c>
      <c r="U10" s="45">
        <f>IF(T10="",Default_Rank_Score,RANK(T10,T$3:T$16,1))</f>
        <v>7</v>
      </c>
      <c r="V10" s="39">
        <v>47.03</v>
      </c>
      <c r="W10" s="43">
        <v>0</v>
      </c>
      <c r="X10" s="41">
        <v>0</v>
      </c>
      <c r="Y10" s="41">
        <v>0</v>
      </c>
      <c r="Z10" s="44">
        <f>IF((OR(V10="",V10="DNF",V10="DQ",V10="DNC")),"",(V10+(5*W10)+(X10*10)-(Y10*10)))</f>
        <v>47.03</v>
      </c>
      <c r="AA10" s="45">
        <f>IF(Z10="",Default_Rank_Score,RANK(Z10,Z$3:Z$16,1))</f>
        <v>6</v>
      </c>
      <c r="AB10" s="39">
        <v>51.77</v>
      </c>
      <c r="AC10" s="43">
        <v>0</v>
      </c>
      <c r="AD10" s="41">
        <v>1</v>
      </c>
      <c r="AE10" s="41">
        <v>0</v>
      </c>
      <c r="AF10" s="44">
        <f>IF((OR(AB10="",AB10="DNF",AB10="DQ",AB10="DNC")),"",(AB10+(5*AC10)+(AD10*10)-(AE10*10)))</f>
        <v>61.77</v>
      </c>
      <c r="AG10" s="45">
        <f>IF(AF10="",Default_Rank_Score,RANK(AF10,AF$3:AF$16,1))</f>
        <v>7</v>
      </c>
      <c r="AH10" s="39">
        <v>59.05</v>
      </c>
      <c r="AI10" s="43">
        <v>1</v>
      </c>
      <c r="AJ10" s="41">
        <v>0</v>
      </c>
      <c r="AK10" s="41">
        <v>0</v>
      </c>
      <c r="AL10" s="44">
        <f>IF((OR(AH10="",AH10="DNF",AH10="DQ",AH10="DNC")),"",(AH10+(5*AI10)+(AJ10*10)-(AK10*10)))</f>
        <v>64.05</v>
      </c>
      <c r="AM10" s="45">
        <f>IF(AL10="",Default_Rank_Score,RANK(AL10,AL$3:AL$16,1))</f>
        <v>7</v>
      </c>
      <c r="AN10" s="39">
        <v>48.77</v>
      </c>
      <c r="AO10" s="43">
        <v>1</v>
      </c>
      <c r="AP10" s="41">
        <v>0</v>
      </c>
      <c r="AQ10" s="41">
        <v>0</v>
      </c>
      <c r="AR10" s="44">
        <f>IF((OR(AN10="",AN10="DNF",AN10="DQ",AN10="DNC")),"",(AN10+(5*AO10)+(AP10*10)-(AQ10*10)))</f>
        <v>53.77</v>
      </c>
      <c r="AS10" s="45">
        <f>IF(AR10="",Default_Rank_Score,RANK(AR10,AR$3:AR$16,1))</f>
        <v>7</v>
      </c>
      <c r="AT10" s="46" t="s">
        <v>45</v>
      </c>
    </row>
    <row r="11" spans="1:46" s="46" customFormat="1" ht="15.75">
      <c r="A11" s="30" t="s">
        <v>41</v>
      </c>
      <c r="B11" s="31"/>
      <c r="C11" s="32"/>
      <c r="D11" s="33"/>
      <c r="E11" s="34">
        <f>RANK(F11,F$3:F$16,1)</f>
        <v>7</v>
      </c>
      <c r="F11" s="35">
        <f>O11+U11+AA11+AG11+AM11+AS11</f>
        <v>38</v>
      </c>
      <c r="G11" s="36">
        <f>IF(K11=0,1,0)+IF(Q11=0,1,0)+IF(W11=0,1,0)+IF(AC11=0,1,0)+IF(AI11=0,1,0)+IF(AO11=0,1,0)</f>
        <v>5</v>
      </c>
      <c r="H11" s="37">
        <f>K11+Q11+W11+AC11+AI11+AO11</f>
        <v>8</v>
      </c>
      <c r="I11" s="38">
        <f>N11+T11+Z11+AF11+AL11+AR11</f>
        <v>1273.29</v>
      </c>
      <c r="J11" s="39">
        <v>37.95</v>
      </c>
      <c r="K11" s="40">
        <v>0</v>
      </c>
      <c r="L11" s="41">
        <v>0</v>
      </c>
      <c r="M11" s="41">
        <v>0</v>
      </c>
      <c r="N11" s="42">
        <f>IF((OR(J11="",J11="DNF",J11="DQ",J11="DNC")),"",(J11+(5*K11)+(L11*10)-(M11*10)))</f>
        <v>37.95</v>
      </c>
      <c r="O11" s="37">
        <f>IF(N11="",Default_Rank_Score,RANK(N11,N$3:N$16,1))</f>
        <v>6</v>
      </c>
      <c r="P11" s="39">
        <v>46.44</v>
      </c>
      <c r="Q11" s="43">
        <v>0</v>
      </c>
      <c r="R11" s="41">
        <v>0</v>
      </c>
      <c r="S11" s="41">
        <v>0</v>
      </c>
      <c r="T11" s="44">
        <f>IF((OR(P11="",P11="DNF",P11="DQ",P11="DNC")),"",(P11+(5*Q11)+(R11*10)-(S11*10)))</f>
        <v>46.44</v>
      </c>
      <c r="U11" s="45">
        <f>IF(T11="",Default_Rank_Score,RANK(T11,T$3:T$16,1))</f>
        <v>6</v>
      </c>
      <c r="V11" s="39">
        <v>44.94</v>
      </c>
      <c r="W11" s="43">
        <v>0</v>
      </c>
      <c r="X11" s="41">
        <v>0</v>
      </c>
      <c r="Y11" s="41">
        <v>0</v>
      </c>
      <c r="Z11" s="44">
        <f>IF((OR(V11="",V11="DNF",V11="DQ",V11="DNC")),"",(V11+(5*W11)+(X11*10)-(Y11*10)))</f>
        <v>44.94</v>
      </c>
      <c r="AA11" s="45">
        <f>IF(Z11="",Default_Rank_Score,RANK(Z11,Z$3:Z$16,1))</f>
        <v>5</v>
      </c>
      <c r="AB11" s="39">
        <v>999</v>
      </c>
      <c r="AC11" s="43">
        <v>8</v>
      </c>
      <c r="AD11" s="41">
        <v>0</v>
      </c>
      <c r="AE11" s="41">
        <v>0</v>
      </c>
      <c r="AF11" s="44">
        <f>IF((OR(AB11="",AB11="DNF",AB11="DQ",AB11="DNC")),"",(AB11+(5*AC11)+(AD11*10)-(AE11*10)))</f>
        <v>1039</v>
      </c>
      <c r="AG11" s="45">
        <f>IF(AF11="",Default_Rank_Score,RANK(AF11,AF$3:AF$16,1))</f>
        <v>12</v>
      </c>
      <c r="AH11" s="39">
        <v>49.77</v>
      </c>
      <c r="AI11" s="43">
        <v>0</v>
      </c>
      <c r="AJ11" s="41">
        <v>1</v>
      </c>
      <c r="AK11" s="41">
        <v>0</v>
      </c>
      <c r="AL11" s="44">
        <f>IF((OR(AH11="",AH11="DNF",AH11="DQ",AH11="DNC")),"",(AH11+(5*AI11)+(AJ11*10)-(AK11*10)))</f>
        <v>59.77</v>
      </c>
      <c r="AM11" s="45">
        <f>IF(AL11="",Default_Rank_Score,RANK(AL11,AL$3:AL$16,1))</f>
        <v>5</v>
      </c>
      <c r="AN11" s="39">
        <v>45.19</v>
      </c>
      <c r="AO11" s="43">
        <v>0</v>
      </c>
      <c r="AP11" s="41">
        <v>0</v>
      </c>
      <c r="AQ11" s="41">
        <v>0</v>
      </c>
      <c r="AR11" s="44">
        <f>IF((OR(AN11="",AN11="DNF",AN11="DQ",AN11="DNC")),"",(AN11+(5*AO11)+(AP11*10)-(AQ11*10)))</f>
        <v>45.19</v>
      </c>
      <c r="AS11" s="45">
        <f>IF(AR11="",Default_Rank_Score,RANK(AR11,AR$3:AR$16,1))</f>
        <v>4</v>
      </c>
      <c r="AT11" s="46" t="s">
        <v>50</v>
      </c>
    </row>
    <row r="12" spans="1:46" s="46" customFormat="1" ht="15.75">
      <c r="A12" s="30" t="s">
        <v>39</v>
      </c>
      <c r="B12" s="31"/>
      <c r="C12" s="32"/>
      <c r="D12" s="33"/>
      <c r="E12" s="34">
        <f>RANK(F12,F$3:F$16,1)</f>
        <v>10</v>
      </c>
      <c r="F12" s="35">
        <f>O12+U12+AA12+AG12+AM12+AS12</f>
        <v>57</v>
      </c>
      <c r="G12" s="36">
        <f>IF(K12=0,1,0)+IF(Q12=0,1,0)+IF(W12=0,1,0)+IF(AC12=0,1,0)+IF(AI12=0,1,0)+IF(AO12=0,1,0)</f>
        <v>4</v>
      </c>
      <c r="H12" s="37">
        <f>K12+Q12+W12+AC12+AI12+AO12</f>
        <v>16</v>
      </c>
      <c r="I12" s="38">
        <f>N12+T12+Z12+AF12+AL12+AR12</f>
        <v>511.20000000000005</v>
      </c>
      <c r="J12" s="39">
        <v>58.24</v>
      </c>
      <c r="K12" s="43">
        <v>0</v>
      </c>
      <c r="L12" s="41">
        <v>0</v>
      </c>
      <c r="M12" s="41">
        <v>0</v>
      </c>
      <c r="N12" s="42">
        <f>IF((OR(J12="",J12="DNF",J12="DQ",J12="DNC")),"",(J12+(5*K12)+(L12*10)-(M12*10)))</f>
        <v>58.24</v>
      </c>
      <c r="O12" s="37">
        <f>IF(N12="",Default_Rank_Score,RANK(N12,N$3:N$16,1))</f>
        <v>9</v>
      </c>
      <c r="P12" s="39">
        <v>77.59</v>
      </c>
      <c r="Q12" s="43">
        <v>8</v>
      </c>
      <c r="R12" s="41">
        <v>0</v>
      </c>
      <c r="S12" s="41">
        <v>0</v>
      </c>
      <c r="T12" s="44">
        <f>IF((OR(P12="",P12="DNF",P12="DQ",P12="DNC")),"",(P12+(5*Q12)+(R12*10)-(S12*10)))</f>
        <v>117.59</v>
      </c>
      <c r="U12" s="45">
        <f>IF(T12="",Default_Rank_Score,RANK(T12,T$3:T$16,1))</f>
        <v>10</v>
      </c>
      <c r="V12" s="39">
        <v>57.38</v>
      </c>
      <c r="W12" s="43">
        <v>8</v>
      </c>
      <c r="X12" s="41">
        <v>0</v>
      </c>
      <c r="Y12" s="41">
        <v>0</v>
      </c>
      <c r="Z12" s="44">
        <f>IF((OR(V12="",V12="DNF",V12="DQ",V12="DNC")),"",(V12+(5*W12)+(X12*10)-(Y12*10)))</f>
        <v>97.38</v>
      </c>
      <c r="AA12" s="45">
        <f>IF(Z12="",Default_Rank_Score,RANK(Z12,Z$3:Z$16,1))</f>
        <v>11</v>
      </c>
      <c r="AB12" s="39">
        <v>72.82</v>
      </c>
      <c r="AC12" s="43">
        <v>0</v>
      </c>
      <c r="AD12" s="41">
        <v>1</v>
      </c>
      <c r="AE12" s="41">
        <v>0</v>
      </c>
      <c r="AF12" s="44">
        <f>IF((OR(AB12="",AB12="DNF",AB12="DQ",AB12="DNC")),"",(AB12+(5*AC12)+(AD12*10)-(AE12*10)))</f>
        <v>82.82</v>
      </c>
      <c r="AG12" s="45">
        <f>IF(AF12="",Default_Rank_Score,RANK(AF12,AF$3:AF$16,1))</f>
        <v>9</v>
      </c>
      <c r="AH12" s="39">
        <v>85.36</v>
      </c>
      <c r="AI12" s="43">
        <v>0</v>
      </c>
      <c r="AJ12" s="41">
        <v>0</v>
      </c>
      <c r="AK12" s="41">
        <v>0</v>
      </c>
      <c r="AL12" s="44">
        <f>IF((OR(AH12="",AH12="DNF",AH12="DQ",AH12="DNC")),"",(AH12+(5*AI12)+(AJ12*10)-(AK12*10)))</f>
        <v>85.36</v>
      </c>
      <c r="AM12" s="45">
        <f>IF(AL12="",Default_Rank_Score,RANK(AL12,AL$3:AL$16,1))</f>
        <v>10</v>
      </c>
      <c r="AN12" s="39">
        <v>69.81</v>
      </c>
      <c r="AO12" s="43">
        <v>0</v>
      </c>
      <c r="AP12" s="41">
        <v>0</v>
      </c>
      <c r="AQ12" s="41">
        <v>0</v>
      </c>
      <c r="AR12" s="44">
        <f>IF((OR(AN12="",AN12="DNF",AN12="DQ",AN12="DNC")),"",(AN12+(5*AO12)+(AP12*10)-(AQ12*10)))</f>
        <v>69.81</v>
      </c>
      <c r="AS12" s="45">
        <f>IF(AR12="",Default_Rank_Score,RANK(AR12,AR$3:AR$16,1))</f>
        <v>8</v>
      </c>
      <c r="AT12" s="46" t="s">
        <v>50</v>
      </c>
    </row>
    <row r="13" spans="1:45" s="46" customFormat="1" ht="15.75">
      <c r="A13" s="30" t="s">
        <v>40</v>
      </c>
      <c r="B13" s="31"/>
      <c r="C13" s="32"/>
      <c r="D13" s="33"/>
      <c r="E13" s="34">
        <f>RANK(F13,F$3:F$16,1)</f>
        <v>3</v>
      </c>
      <c r="F13" s="35">
        <f>O13+U13+AA13+AG13+AM13+AS13</f>
        <v>20</v>
      </c>
      <c r="G13" s="36">
        <f>IF(K13=0,1,0)+IF(Q13=0,1,0)+IF(W13=0,1,0)+IF(AC13=0,1,0)+IF(AI13=0,1,0)+IF(AO13=0,1,0)</f>
        <v>3</v>
      </c>
      <c r="H13" s="37">
        <f>K13+Q13+W13+AC13+AI13+AO13</f>
        <v>5</v>
      </c>
      <c r="I13" s="38">
        <f>N13+T13+Z13+AF13+AL13+AR13</f>
        <v>227.16000000000003</v>
      </c>
      <c r="J13" s="39">
        <v>24.04</v>
      </c>
      <c r="K13" s="43">
        <v>3</v>
      </c>
      <c r="L13" s="41">
        <v>0</v>
      </c>
      <c r="M13" s="41">
        <v>0</v>
      </c>
      <c r="N13" s="42">
        <f>IF((OR(J13="",J13="DNF",J13="DQ",J13="DNC")),"",(J13+(5*K13)+(L13*10)-(M13*10)))</f>
        <v>39.04</v>
      </c>
      <c r="O13" s="37">
        <f>IF(N13="",Default_Rank_Score,RANK(N13,N$3:N$16,1))</f>
        <v>7</v>
      </c>
      <c r="P13" s="39">
        <v>31.2</v>
      </c>
      <c r="Q13" s="43">
        <v>0</v>
      </c>
      <c r="R13" s="41">
        <v>0</v>
      </c>
      <c r="S13" s="41">
        <v>0</v>
      </c>
      <c r="T13" s="44">
        <f>IF((OR(P13="",P13="DNF",P13="DQ",P13="DNC")),"",(P13+(5*Q13)+(R13*10)-(S13*10)))</f>
        <v>31.2</v>
      </c>
      <c r="U13" s="45">
        <f>IF(T13="",Default_Rank_Score,RANK(T13,T$3:T$16,1))</f>
        <v>2</v>
      </c>
      <c r="V13" s="39">
        <v>35.79</v>
      </c>
      <c r="W13" s="43">
        <v>1</v>
      </c>
      <c r="X13" s="41">
        <v>0</v>
      </c>
      <c r="Y13" s="41">
        <v>0</v>
      </c>
      <c r="Z13" s="44">
        <f>IF((OR(V13="",V13="DNF",V13="DQ",V13="DNC")),"",(V13+(5*W13)+(X13*10)-(Y13*10)))</f>
        <v>40.79</v>
      </c>
      <c r="AA13" s="45">
        <f>IF(Z13="",Default_Rank_Score,RANK(Z13,Z$3:Z$16,1))</f>
        <v>3</v>
      </c>
      <c r="AB13" s="39">
        <v>31.08</v>
      </c>
      <c r="AC13" s="43">
        <v>1</v>
      </c>
      <c r="AD13" s="41">
        <v>0</v>
      </c>
      <c r="AE13" s="41">
        <v>0</v>
      </c>
      <c r="AF13" s="44">
        <f>IF((OR(AB13="",AB13="DNF",AB13="DQ",AB13="DNC")),"",(AB13+(5*AC13)+(AD13*10)-(AE13*10)))</f>
        <v>36.08</v>
      </c>
      <c r="AG13" s="45">
        <f>IF(AF13="",Default_Rank_Score,RANK(AF13,AF$3:AF$16,1))</f>
        <v>4</v>
      </c>
      <c r="AH13" s="39">
        <v>44.69</v>
      </c>
      <c r="AI13" s="43">
        <v>0</v>
      </c>
      <c r="AJ13" s="41">
        <v>0</v>
      </c>
      <c r="AK13" s="41">
        <v>0</v>
      </c>
      <c r="AL13" s="44">
        <f>IF((OR(AH13="",AH13="DNF",AH13="DQ",AH13="DNC")),"",(AH13+(5*AI13)+(AJ13*10)-(AK13*10)))</f>
        <v>44.69</v>
      </c>
      <c r="AM13" s="45">
        <f>IF(AL13="",Default_Rank_Score,RANK(AL13,AL$3:AL$16,1))</f>
        <v>2</v>
      </c>
      <c r="AN13" s="39">
        <v>35.36</v>
      </c>
      <c r="AO13" s="43">
        <v>0</v>
      </c>
      <c r="AP13" s="41">
        <v>0</v>
      </c>
      <c r="AQ13" s="41">
        <v>0</v>
      </c>
      <c r="AR13" s="44">
        <f>IF((OR(AN13="",AN13="DNF",AN13="DQ",AN13="DNC")),"",(AN13+(5*AO13)+(AP13*10)-(AQ13*10)))</f>
        <v>35.36</v>
      </c>
      <c r="AS13" s="45">
        <f>IF(AR13="",Default_Rank_Score,RANK(AR13,AR$3:AR$16,1))</f>
        <v>2</v>
      </c>
    </row>
    <row r="14" spans="1:45" s="46" customFormat="1" ht="15.75">
      <c r="A14" s="30" t="s">
        <v>42</v>
      </c>
      <c r="B14" s="31"/>
      <c r="C14" s="32"/>
      <c r="D14" s="33"/>
      <c r="E14" s="34">
        <f>RANK(F14,F$3:F$16,1)</f>
        <v>9</v>
      </c>
      <c r="F14" s="35">
        <f>O14+U14+AA14+AG14+AM14+AS14</f>
        <v>53</v>
      </c>
      <c r="G14" s="36">
        <f>IF(K14=0,1,0)+IF(Q14=0,1,0)+IF(W14=0,1,0)+IF(AC14=0,1,0)+IF(AI14=0,1,0)+IF(AO14=0,1,0)</f>
        <v>3</v>
      </c>
      <c r="H14" s="37">
        <f>K14+Q14+W14+AC14+AI14+AO14</f>
        <v>3</v>
      </c>
      <c r="I14" s="38">
        <f>N14+T14+Z14+AF14+AL14+AR14</f>
        <v>449.33</v>
      </c>
      <c r="J14" s="39">
        <v>65.47</v>
      </c>
      <c r="K14" s="43">
        <v>0</v>
      </c>
      <c r="L14" s="41">
        <v>0</v>
      </c>
      <c r="M14" s="41">
        <v>0</v>
      </c>
      <c r="N14" s="42">
        <f>IF((OR(J14="",J14="DNF",J14="DQ",J14="DNC")),"",(J14+(5*K14)+(L14*10)-(M14*10)))</f>
        <v>65.47</v>
      </c>
      <c r="O14" s="37">
        <f>IF(N14="",Default_Rank_Score,RANK(N14,N$3:N$16,1))</f>
        <v>10</v>
      </c>
      <c r="P14" s="39">
        <v>81.31</v>
      </c>
      <c r="Q14" s="43">
        <v>0</v>
      </c>
      <c r="R14" s="41">
        <v>0</v>
      </c>
      <c r="S14" s="41">
        <v>0</v>
      </c>
      <c r="T14" s="44">
        <f>IF((OR(P14="",P14="DNF",P14="DQ",P14="DNC")),"",(P14+(5*Q14)+(R14*10)-(S14*10)))</f>
        <v>81.31</v>
      </c>
      <c r="U14" s="45">
        <f>IF(T14="",Default_Rank_Score,RANK(T14,T$3:T$16,1))</f>
        <v>9</v>
      </c>
      <c r="V14" s="39">
        <v>78.93</v>
      </c>
      <c r="W14" s="43">
        <v>1</v>
      </c>
      <c r="X14" s="41">
        <v>0</v>
      </c>
      <c r="Y14" s="41">
        <v>0</v>
      </c>
      <c r="Z14" s="44">
        <f>IF((OR(V14="",V14="DNF",V14="DQ",V14="DNC")),"",(V14+(5*W14)+(X14*10)-(Y14*10)))</f>
        <v>83.93</v>
      </c>
      <c r="AA14" s="45">
        <f>IF(Z14="",Default_Rank_Score,RANK(Z14,Z$3:Z$16,1))</f>
        <v>10</v>
      </c>
      <c r="AB14" s="39">
        <v>58.68</v>
      </c>
      <c r="AC14" s="43">
        <v>0</v>
      </c>
      <c r="AD14" s="41">
        <v>0</v>
      </c>
      <c r="AE14" s="41">
        <v>0</v>
      </c>
      <c r="AF14" s="44">
        <f>IF((OR(AB14="",AB14="DNF",AB14="DQ",AB14="DNC")),"",(AB14+(5*AC14)+(AD14*10)-(AE14*10)))</f>
        <v>58.68</v>
      </c>
      <c r="AG14" s="45">
        <f>IF(AF14="",Default_Rank_Score,RANK(AF14,AF$3:AF$16,1))</f>
        <v>6</v>
      </c>
      <c r="AH14" s="39">
        <v>79.98</v>
      </c>
      <c r="AI14" s="43">
        <v>1</v>
      </c>
      <c r="AJ14" s="41">
        <v>0</v>
      </c>
      <c r="AK14" s="41">
        <v>0</v>
      </c>
      <c r="AL14" s="44">
        <f>IF((OR(AH14="",AH14="DNF",AH14="DQ",AH14="DNC")),"",(AH14+(5*AI14)+(AJ14*10)-(AK14*10)))</f>
        <v>84.98</v>
      </c>
      <c r="AM14" s="45">
        <f>IF(AL14="",Default_Rank_Score,RANK(AL14,AL$3:AL$16,1))</f>
        <v>9</v>
      </c>
      <c r="AN14" s="39">
        <v>69.96</v>
      </c>
      <c r="AO14" s="43">
        <v>1</v>
      </c>
      <c r="AP14" s="41">
        <v>0</v>
      </c>
      <c r="AQ14" s="41">
        <v>0</v>
      </c>
      <c r="AR14" s="44">
        <f>IF((OR(AN14="",AN14="DNF",AN14="DQ",AN14="DNC")),"",(AN14+(5*AO14)+(AP14*10)-(AQ14*10)))</f>
        <v>74.96</v>
      </c>
      <c r="AS14" s="45">
        <f>IF(AR14="",Default_Rank_Score,RANK(AR14,AR$3:AR$16,1))</f>
        <v>9</v>
      </c>
    </row>
    <row r="15" spans="1:45" s="46" customFormat="1" ht="15.75">
      <c r="A15" s="47" t="s">
        <v>33</v>
      </c>
      <c r="B15" s="31"/>
      <c r="C15" s="32"/>
      <c r="D15" s="33"/>
      <c r="E15" s="34">
        <f>RANK(F15,F$3:F$16,1)</f>
        <v>12</v>
      </c>
      <c r="F15" s="35">
        <f>O15+U15+AA15+AG15+AM15+AS15</f>
        <v>70</v>
      </c>
      <c r="G15" s="36">
        <f>IF(K15=0,1,0)+IF(Q15=0,1,0)+IF(W15=0,1,0)+IF(AC15=0,1,0)+IF(AI15=0,1,0)+IF(AO15=0,1,0)</f>
        <v>0</v>
      </c>
      <c r="H15" s="37">
        <f>K15+Q15+W15+AC15+AI15+AO15</f>
        <v>21</v>
      </c>
      <c r="I15" s="38">
        <f>N15+T15+Z15+AF15+AL15+AR15</f>
        <v>913.02</v>
      </c>
      <c r="J15" s="39">
        <v>151.71</v>
      </c>
      <c r="K15" s="43">
        <v>2</v>
      </c>
      <c r="L15" s="41">
        <v>1</v>
      </c>
      <c r="M15" s="41">
        <v>0</v>
      </c>
      <c r="N15" s="42">
        <f>IF((OR(J15="",J15="DNF",J15="DQ",J15="DNC")),"",(J15+(5*K15)+(L15*10)-(M15*10)))</f>
        <v>171.71</v>
      </c>
      <c r="O15" s="37">
        <f>IF(N15="",Default_Rank_Score,RANK(N15,N$3:N$16,1))</f>
        <v>12</v>
      </c>
      <c r="P15" s="39">
        <v>133.54</v>
      </c>
      <c r="Q15" s="43">
        <v>4</v>
      </c>
      <c r="R15" s="41">
        <v>0</v>
      </c>
      <c r="S15" s="41">
        <v>0</v>
      </c>
      <c r="T15" s="44">
        <f>IF((OR(P15="",P15="DNF",P15="DQ",P15="DNC")),"",(P15+(5*Q15)+(R15*10)-(S15*10)))</f>
        <v>153.54</v>
      </c>
      <c r="U15" s="45">
        <f>IF(T15="",Default_Rank_Score,RANK(T15,T$3:T$16,1))</f>
        <v>12</v>
      </c>
      <c r="V15" s="39">
        <v>105.4</v>
      </c>
      <c r="W15" s="43">
        <v>2</v>
      </c>
      <c r="X15" s="41">
        <v>0</v>
      </c>
      <c r="Y15" s="41">
        <v>0</v>
      </c>
      <c r="Z15" s="44">
        <f>IF((OR(V15="",V15="DNF",V15="DQ",V15="DNC")),"",(V15+(5*W15)+(X15*10)-(Y15*10)))</f>
        <v>115.4</v>
      </c>
      <c r="AA15" s="45">
        <f>IF(Z15="",Default_Rank_Score,RANK(Z15,Z$3:Z$16,1))</f>
        <v>12</v>
      </c>
      <c r="AB15" s="39">
        <v>108.16</v>
      </c>
      <c r="AC15" s="43">
        <v>6</v>
      </c>
      <c r="AD15" s="41">
        <v>0</v>
      </c>
      <c r="AE15" s="41">
        <v>0</v>
      </c>
      <c r="AF15" s="44">
        <f>IF((OR(AB15="",AB15="DNF",AB15="DQ",AB15="DNC")),"",(AB15+(5*AC15)+(AD15*10)-(AE15*10)))</f>
        <v>138.16</v>
      </c>
      <c r="AG15" s="45">
        <f>IF(AF15="",Default_Rank_Score,RANK(AF15,AF$3:AF$16,1))</f>
        <v>11</v>
      </c>
      <c r="AH15" s="39">
        <v>135.25</v>
      </c>
      <c r="AI15" s="43">
        <v>3</v>
      </c>
      <c r="AJ15" s="41">
        <v>1</v>
      </c>
      <c r="AK15" s="41">
        <v>0</v>
      </c>
      <c r="AL15" s="44">
        <f>IF((OR(AH15="",AH15="DNF",AH15="DQ",AH15="DNC")),"",(AH15+(5*AI15)+(AJ15*10)-(AK15*10)))</f>
        <v>160.25</v>
      </c>
      <c r="AM15" s="45">
        <f>IF(AL15="",Default_Rank_Score,RANK(AL15,AL$3:AL$16,1))</f>
        <v>11</v>
      </c>
      <c r="AN15" s="39">
        <v>153.96</v>
      </c>
      <c r="AO15" s="43">
        <v>4</v>
      </c>
      <c r="AP15" s="41">
        <v>0</v>
      </c>
      <c r="AQ15" s="41">
        <v>0</v>
      </c>
      <c r="AR15" s="44">
        <f>IF((OR(AN15="",AN15="DNF",AN15="DQ",AN15="DNC")),"",(AN15+(5*AO15)+(AP15*10)-(AQ15*10)))</f>
        <v>173.96</v>
      </c>
      <c r="AS15" s="45">
        <f>IF(AR15="",Default_Rank_Score,RANK(AR15,AR$3:AR$16,1))</f>
        <v>12</v>
      </c>
    </row>
    <row r="16" spans="1:45" s="56" customFormat="1" ht="16.5" thickBot="1">
      <c r="A16" s="48" t="s">
        <v>18</v>
      </c>
      <c r="B16" s="48"/>
      <c r="C16" s="48"/>
      <c r="D16" s="48"/>
      <c r="E16" s="49"/>
      <c r="F16" s="50"/>
      <c r="G16" s="51"/>
      <c r="H16" s="52"/>
      <c r="I16" s="53"/>
      <c r="J16" s="54"/>
      <c r="K16" s="50"/>
      <c r="L16" s="50"/>
      <c r="M16" s="50"/>
      <c r="N16" s="55"/>
      <c r="O16" s="52"/>
      <c r="P16" s="54"/>
      <c r="Q16" s="50"/>
      <c r="R16" s="50"/>
      <c r="S16" s="50"/>
      <c r="T16" s="55"/>
      <c r="U16" s="52"/>
      <c r="V16" s="54"/>
      <c r="W16" s="50"/>
      <c r="X16" s="50"/>
      <c r="Y16" s="50"/>
      <c r="Z16" s="55"/>
      <c r="AA16" s="52"/>
      <c r="AB16" s="54"/>
      <c r="AC16" s="50"/>
      <c r="AD16" s="50"/>
      <c r="AE16" s="50"/>
      <c r="AF16" s="55"/>
      <c r="AG16" s="52"/>
      <c r="AH16" s="54"/>
      <c r="AI16" s="50"/>
      <c r="AJ16" s="50"/>
      <c r="AK16" s="50"/>
      <c r="AL16" s="55"/>
      <c r="AM16" s="52"/>
      <c r="AN16" s="54"/>
      <c r="AO16" s="50"/>
      <c r="AP16" s="50"/>
      <c r="AQ16" s="50"/>
      <c r="AR16" s="55"/>
      <c r="AS16" s="52"/>
    </row>
    <row r="17" spans="1:45" s="56" customFormat="1" ht="15">
      <c r="A17" s="57" t="s">
        <v>19</v>
      </c>
      <c r="B17" s="58"/>
      <c r="C17" s="58"/>
      <c r="D17" s="58"/>
      <c r="E17" s="59"/>
      <c r="F17" s="60"/>
      <c r="G17" s="61"/>
      <c r="H17" s="62"/>
      <c r="I17" s="63"/>
      <c r="J17" s="64">
        <v>200</v>
      </c>
      <c r="K17" s="60"/>
      <c r="L17" s="60"/>
      <c r="M17" s="60"/>
      <c r="N17" s="65"/>
      <c r="O17" s="60"/>
      <c r="P17" s="64">
        <v>200</v>
      </c>
      <c r="Q17" s="60"/>
      <c r="R17" s="60"/>
      <c r="S17" s="60"/>
      <c r="T17" s="65"/>
      <c r="U17" s="60"/>
      <c r="V17" s="64">
        <v>200</v>
      </c>
      <c r="W17" s="60"/>
      <c r="X17" s="60"/>
      <c r="Y17" s="60"/>
      <c r="Z17" s="65"/>
      <c r="AA17" s="60"/>
      <c r="AB17" s="64">
        <v>200</v>
      </c>
      <c r="AC17" s="60"/>
      <c r="AD17" s="60"/>
      <c r="AE17" s="60"/>
      <c r="AF17" s="65"/>
      <c r="AG17" s="60"/>
      <c r="AH17" s="64">
        <v>200</v>
      </c>
      <c r="AI17" s="60"/>
      <c r="AJ17" s="60"/>
      <c r="AK17" s="60"/>
      <c r="AL17" s="65"/>
      <c r="AM17" s="60"/>
      <c r="AN17" s="64">
        <v>200</v>
      </c>
      <c r="AO17" s="60"/>
      <c r="AP17" s="60"/>
      <c r="AQ17" s="60"/>
      <c r="AR17" s="65"/>
      <c r="AS17" s="60"/>
    </row>
    <row r="18" spans="1:45" s="56" customFormat="1" ht="15">
      <c r="A18" s="66" t="s">
        <v>20</v>
      </c>
      <c r="B18" s="67"/>
      <c r="C18" s="67"/>
      <c r="D18" s="67"/>
      <c r="E18" s="68"/>
      <c r="F18" s="69"/>
      <c r="G18" s="70"/>
      <c r="H18" s="71"/>
      <c r="I18" s="72"/>
      <c r="J18" s="73">
        <v>20</v>
      </c>
      <c r="K18" s="69"/>
      <c r="L18" s="69"/>
      <c r="M18" s="69"/>
      <c r="N18" s="74"/>
      <c r="O18" s="69"/>
      <c r="P18" s="73">
        <v>20</v>
      </c>
      <c r="Q18" s="69"/>
      <c r="R18" s="69"/>
      <c r="S18" s="69"/>
      <c r="T18" s="74"/>
      <c r="U18" s="69"/>
      <c r="V18" s="73">
        <v>20</v>
      </c>
      <c r="W18" s="69"/>
      <c r="X18" s="69"/>
      <c r="Y18" s="69"/>
      <c r="Z18" s="74"/>
      <c r="AA18" s="69"/>
      <c r="AB18" s="73">
        <v>20</v>
      </c>
      <c r="AC18" s="69"/>
      <c r="AD18" s="69"/>
      <c r="AE18" s="69"/>
      <c r="AF18" s="74"/>
      <c r="AG18" s="69"/>
      <c r="AH18" s="73">
        <v>20</v>
      </c>
      <c r="AI18" s="69"/>
      <c r="AJ18" s="69"/>
      <c r="AK18" s="69"/>
      <c r="AL18" s="74"/>
      <c r="AM18" s="69"/>
      <c r="AN18" s="73">
        <v>20</v>
      </c>
      <c r="AO18" s="69"/>
      <c r="AP18" s="69"/>
      <c r="AQ18" s="69"/>
      <c r="AR18" s="74"/>
      <c r="AS18" s="69"/>
    </row>
    <row r="19" spans="1:45" s="56" customFormat="1" ht="15">
      <c r="A19" s="66" t="s">
        <v>21</v>
      </c>
      <c r="B19" s="67"/>
      <c r="C19" s="67"/>
      <c r="D19" s="67"/>
      <c r="E19" s="68"/>
      <c r="F19" s="69"/>
      <c r="G19" s="70"/>
      <c r="H19" s="71"/>
      <c r="I19" s="72"/>
      <c r="J19" s="73">
        <f>MIN(J3:J16)</f>
        <v>22.85</v>
      </c>
      <c r="K19" s="69"/>
      <c r="L19" s="69"/>
      <c r="M19" s="69"/>
      <c r="N19" s="74">
        <f>MIN(N3:N16)</f>
        <v>25.07</v>
      </c>
      <c r="O19" s="69"/>
      <c r="P19" s="73">
        <f>MIN(P3:P16)</f>
        <v>27.59</v>
      </c>
      <c r="Q19" s="69"/>
      <c r="R19" s="69"/>
      <c r="S19" s="69"/>
      <c r="T19" s="74">
        <f>MIN(T3:T16)</f>
        <v>27.59</v>
      </c>
      <c r="U19" s="69"/>
      <c r="V19" s="73">
        <f>MIN(V3:V16)</f>
        <v>33.01</v>
      </c>
      <c r="W19" s="69"/>
      <c r="X19" s="69"/>
      <c r="Y19" s="69"/>
      <c r="Z19" s="74">
        <f>MIN(Z3:Z16)</f>
        <v>38.01</v>
      </c>
      <c r="AA19" s="69"/>
      <c r="AB19" s="73">
        <f>MIN(AB3:AB16)</f>
        <v>24.13</v>
      </c>
      <c r="AC19" s="69"/>
      <c r="AD19" s="69"/>
      <c r="AE19" s="69"/>
      <c r="AF19" s="74">
        <f>MIN(AF3:AF16)</f>
        <v>29.13</v>
      </c>
      <c r="AG19" s="69"/>
      <c r="AH19" s="73">
        <f>MIN(AH3:AH16)</f>
        <v>37.86</v>
      </c>
      <c r="AI19" s="69"/>
      <c r="AJ19" s="69"/>
      <c r="AK19" s="69"/>
      <c r="AL19" s="74">
        <f>MIN(AL3:AL16)</f>
        <v>38.37</v>
      </c>
      <c r="AM19" s="69"/>
      <c r="AN19" s="73">
        <f>MIN(AN3:AN16)</f>
        <v>27.06</v>
      </c>
      <c r="AO19" s="69"/>
      <c r="AP19" s="69"/>
      <c r="AQ19" s="69"/>
      <c r="AR19" s="74">
        <f>MIN(AR3:AR16)</f>
        <v>27.06</v>
      </c>
      <c r="AS19" s="69"/>
    </row>
    <row r="20" spans="1:45" s="56" customFormat="1" ht="15">
      <c r="A20" s="66" t="s">
        <v>22</v>
      </c>
      <c r="B20" s="67"/>
      <c r="C20" s="67"/>
      <c r="D20" s="67"/>
      <c r="E20" s="68"/>
      <c r="F20" s="69"/>
      <c r="G20" s="70"/>
      <c r="H20" s="71"/>
      <c r="I20" s="72"/>
      <c r="J20" s="73">
        <f>MAX(J3:J16)</f>
        <v>151.71</v>
      </c>
      <c r="K20" s="69"/>
      <c r="L20" s="69"/>
      <c r="M20" s="69"/>
      <c r="N20" s="74">
        <f>MAX(N3:N16)</f>
        <v>171.71</v>
      </c>
      <c r="O20" s="69"/>
      <c r="P20" s="73">
        <f>MAX(P3:P16)</f>
        <v>133.54</v>
      </c>
      <c r="Q20" s="69"/>
      <c r="R20" s="69"/>
      <c r="S20" s="69"/>
      <c r="T20" s="74">
        <f>MAX(T3:T16)</f>
        <v>153.54</v>
      </c>
      <c r="U20" s="69"/>
      <c r="V20" s="73">
        <f>MAX(V3:V16)</f>
        <v>105.4</v>
      </c>
      <c r="W20" s="69"/>
      <c r="X20" s="69"/>
      <c r="Y20" s="69"/>
      <c r="Z20" s="74">
        <f>MAX(Z3:Z16)</f>
        <v>115.4</v>
      </c>
      <c r="AA20" s="69"/>
      <c r="AB20" s="73">
        <f>MAX(AB3:AB16)</f>
        <v>999</v>
      </c>
      <c r="AC20" s="69"/>
      <c r="AD20" s="69"/>
      <c r="AE20" s="69"/>
      <c r="AF20" s="74">
        <f>MAX(AF3:AF16)</f>
        <v>1039</v>
      </c>
      <c r="AG20" s="69"/>
      <c r="AH20" s="73">
        <f>MAX(AH3:AH16)</f>
        <v>999</v>
      </c>
      <c r="AI20" s="69"/>
      <c r="AJ20" s="69"/>
      <c r="AK20" s="69"/>
      <c r="AL20" s="74">
        <f>MAX(AL3:AL16)</f>
        <v>1039</v>
      </c>
      <c r="AM20" s="69"/>
      <c r="AN20" s="73">
        <f>MAX(AN3:AN16)</f>
        <v>153.96</v>
      </c>
      <c r="AO20" s="69"/>
      <c r="AP20" s="69"/>
      <c r="AQ20" s="69"/>
      <c r="AR20" s="74">
        <f>MAX(AR3:AR16)</f>
        <v>173.96</v>
      </c>
      <c r="AS20" s="69"/>
    </row>
    <row r="21" spans="1:45" s="56" customFormat="1" ht="15">
      <c r="A21" s="66" t="s">
        <v>23</v>
      </c>
      <c r="B21" s="67"/>
      <c r="C21" s="67"/>
      <c r="D21" s="67"/>
      <c r="E21" s="68"/>
      <c r="F21" s="69"/>
      <c r="G21" s="70"/>
      <c r="H21" s="71"/>
      <c r="I21" s="72"/>
      <c r="J21" s="73">
        <f>AVERAGE(J3:J16)</f>
        <v>50.557500000000005</v>
      </c>
      <c r="K21" s="69"/>
      <c r="L21" s="69"/>
      <c r="M21" s="69"/>
      <c r="N21" s="75">
        <f>AVERAGE(N3:N16)</f>
        <v>53.89083333333334</v>
      </c>
      <c r="O21" s="69"/>
      <c r="P21" s="73">
        <f>AVERAGE(P3:P16)</f>
        <v>63.14083333333334</v>
      </c>
      <c r="Q21" s="69"/>
      <c r="R21" s="69"/>
      <c r="S21" s="69"/>
      <c r="T21" s="75">
        <f>AVERAGE(T3:T16)</f>
        <v>68.14083333333333</v>
      </c>
      <c r="U21" s="69"/>
      <c r="V21" s="73">
        <f>AVERAGE(V3:V16)</f>
        <v>54.06916666666667</v>
      </c>
      <c r="W21" s="69"/>
      <c r="X21" s="69"/>
      <c r="Y21" s="69"/>
      <c r="Z21" s="75">
        <f>AVERAGE(Z3:Z16)</f>
        <v>64.06916666666667</v>
      </c>
      <c r="AA21" s="69"/>
      <c r="AB21" s="73">
        <f>AVERAGE(AB3:AB16)</f>
        <v>133.64416666666668</v>
      </c>
      <c r="AC21" s="69"/>
      <c r="AD21" s="69"/>
      <c r="AE21" s="69"/>
      <c r="AF21" s="75">
        <f>AVERAGE(AF3:AF16)</f>
        <v>144.06083333333333</v>
      </c>
      <c r="AG21" s="69"/>
      <c r="AH21" s="73">
        <f>AVERAGE(AH3:AH16)</f>
        <v>142.3983333333333</v>
      </c>
      <c r="AI21" s="69"/>
      <c r="AJ21" s="69"/>
      <c r="AK21" s="69"/>
      <c r="AL21" s="75">
        <f>AVERAGE(AL3:AL16)</f>
        <v>151.56499999999997</v>
      </c>
      <c r="AM21" s="69"/>
      <c r="AN21" s="73">
        <f>AVERAGE(AN3:AN16)</f>
        <v>64.58583333333334</v>
      </c>
      <c r="AO21" s="69"/>
      <c r="AP21" s="69"/>
      <c r="AQ21" s="69"/>
      <c r="AR21" s="75">
        <f>AVERAGE(AR3:AR16)</f>
        <v>68.33583333333334</v>
      </c>
      <c r="AS21" s="69"/>
    </row>
    <row r="22" spans="1:45" s="56" customFormat="1" ht="15">
      <c r="A22" s="66" t="s">
        <v>24</v>
      </c>
      <c r="B22" s="67"/>
      <c r="C22" s="67"/>
      <c r="D22" s="67"/>
      <c r="E22" s="68"/>
      <c r="F22" s="69"/>
      <c r="G22" s="70"/>
      <c r="H22" s="71"/>
      <c r="I22" s="72"/>
      <c r="J22" s="73">
        <f>STDEV(J3:J16)</f>
        <v>36.45929913179651</v>
      </c>
      <c r="K22" s="69"/>
      <c r="L22" s="69"/>
      <c r="M22" s="69"/>
      <c r="N22" s="74">
        <f>STDEV(K3:N16)</f>
        <v>30.623176662322997</v>
      </c>
      <c r="O22" s="69"/>
      <c r="P22" s="73">
        <f>STDEV(P3:P16)</f>
        <v>34.890380663999466</v>
      </c>
      <c r="Q22" s="69"/>
      <c r="R22" s="69"/>
      <c r="S22" s="69"/>
      <c r="T22" s="74">
        <f>STDEV(Q3:T16)</f>
        <v>35.88377776013351</v>
      </c>
      <c r="U22" s="69"/>
      <c r="V22" s="73">
        <f>STDEV(V3:V16)</f>
        <v>22.120881314981876</v>
      </c>
      <c r="W22" s="69"/>
      <c r="X22" s="69"/>
      <c r="Y22" s="69"/>
      <c r="Z22" s="74">
        <f>STDEV(W3:Z16)</f>
        <v>30.479282848098592</v>
      </c>
      <c r="AA22" s="69"/>
      <c r="AB22" s="73">
        <f>STDEV(AB3:AB16)</f>
        <v>273.8297188021096</v>
      </c>
      <c r="AC22" s="69"/>
      <c r="AD22" s="69"/>
      <c r="AE22" s="69"/>
      <c r="AF22" s="74">
        <f>STDEV(AC3:AF16)</f>
        <v>150.9175152885763</v>
      </c>
      <c r="AG22" s="69"/>
      <c r="AH22" s="73">
        <f>STDEV(AH3:AH16)</f>
        <v>271.0899638272852</v>
      </c>
      <c r="AI22" s="69"/>
      <c r="AJ22" s="69"/>
      <c r="AK22" s="69"/>
      <c r="AL22" s="74">
        <f>STDEV(AI3:AL16)</f>
        <v>151.2703192886663</v>
      </c>
      <c r="AM22" s="69"/>
      <c r="AN22" s="73">
        <f>STDEV(AN3:AN16)</f>
        <v>39.58617262225268</v>
      </c>
      <c r="AO22" s="69"/>
      <c r="AP22" s="69"/>
      <c r="AQ22" s="69"/>
      <c r="AR22" s="74">
        <f>STDEV(AO3:AR16)</f>
        <v>36.518813862352104</v>
      </c>
      <c r="AS22" s="69"/>
    </row>
    <row r="23" spans="1:45" s="56" customFormat="1" ht="15">
      <c r="A23" s="66" t="s">
        <v>25</v>
      </c>
      <c r="B23" s="67"/>
      <c r="C23" s="67"/>
      <c r="D23" s="67"/>
      <c r="E23" s="68"/>
      <c r="F23" s="69"/>
      <c r="G23" s="70"/>
      <c r="H23" s="71"/>
      <c r="I23" s="72"/>
      <c r="J23" s="73"/>
      <c r="K23" s="69">
        <f>MAX(K3:K16)</f>
        <v>3</v>
      </c>
      <c r="L23" s="69"/>
      <c r="M23" s="69"/>
      <c r="N23" s="74"/>
      <c r="O23" s="69"/>
      <c r="P23" s="73"/>
      <c r="Q23" s="69">
        <f>MAX(Q3:Q16)</f>
        <v>8</v>
      </c>
      <c r="R23" s="69"/>
      <c r="S23" s="69"/>
      <c r="T23" s="74"/>
      <c r="U23" s="69"/>
      <c r="V23" s="73"/>
      <c r="W23" s="69">
        <f>MAX(W3:W16)</f>
        <v>8</v>
      </c>
      <c r="X23" s="69"/>
      <c r="Y23" s="69"/>
      <c r="Z23" s="74"/>
      <c r="AA23" s="69"/>
      <c r="AB23" s="73"/>
      <c r="AC23" s="69">
        <f>MAX(AC3:AC16)</f>
        <v>8</v>
      </c>
      <c r="AD23" s="69"/>
      <c r="AE23" s="69"/>
      <c r="AF23" s="74"/>
      <c r="AG23" s="69"/>
      <c r="AH23" s="73"/>
      <c r="AI23" s="69">
        <f>MAX(AI3:AI16)</f>
        <v>8</v>
      </c>
      <c r="AJ23" s="69"/>
      <c r="AK23" s="69"/>
      <c r="AL23" s="74"/>
      <c r="AM23" s="69"/>
      <c r="AN23" s="73"/>
      <c r="AO23" s="69">
        <f>MAX(AO3:AO16)</f>
        <v>4</v>
      </c>
      <c r="AP23" s="69"/>
      <c r="AQ23" s="69"/>
      <c r="AR23" s="74"/>
      <c r="AS23" s="69"/>
    </row>
    <row r="24" spans="1:45" s="56" customFormat="1" ht="15.75" thickBot="1">
      <c r="A24" s="76" t="s">
        <v>26</v>
      </c>
      <c r="B24" s="77"/>
      <c r="C24" s="77"/>
      <c r="D24" s="77"/>
      <c r="E24" s="49"/>
      <c r="F24" s="50"/>
      <c r="G24" s="51"/>
      <c r="H24" s="52"/>
      <c r="I24" s="53"/>
      <c r="J24" s="54"/>
      <c r="K24" s="50">
        <f>AVERAGE(K3:K16)</f>
        <v>0.5</v>
      </c>
      <c r="L24" s="50"/>
      <c r="M24" s="50"/>
      <c r="N24" s="55"/>
      <c r="O24" s="50"/>
      <c r="P24" s="54"/>
      <c r="Q24" s="50">
        <f>AVERAGE(Q3:Q16)</f>
        <v>1</v>
      </c>
      <c r="R24" s="50"/>
      <c r="S24" s="50"/>
      <c r="T24" s="55"/>
      <c r="U24" s="50"/>
      <c r="V24" s="54"/>
      <c r="W24" s="50">
        <f>AVERAGE(W3:W16)</f>
        <v>1.8333333333333333</v>
      </c>
      <c r="X24" s="50"/>
      <c r="Y24" s="50"/>
      <c r="Z24" s="55"/>
      <c r="AA24" s="50"/>
      <c r="AB24" s="54"/>
      <c r="AC24" s="50">
        <f>AVERAGE(AC3:AC16)</f>
        <v>1.75</v>
      </c>
      <c r="AD24" s="50"/>
      <c r="AE24" s="50"/>
      <c r="AF24" s="55"/>
      <c r="AG24" s="50"/>
      <c r="AH24" s="54"/>
      <c r="AI24" s="50">
        <f>AVERAGE(AI3:AI16)</f>
        <v>1.5</v>
      </c>
      <c r="AJ24" s="50"/>
      <c r="AK24" s="50"/>
      <c r="AL24" s="55"/>
      <c r="AM24" s="50"/>
      <c r="AN24" s="54"/>
      <c r="AO24" s="50">
        <f>AVERAGE(AO3:AO16)</f>
        <v>0.75</v>
      </c>
      <c r="AP24" s="50"/>
      <c r="AQ24" s="50"/>
      <c r="AR24" s="55"/>
      <c r="AS24" s="50"/>
    </row>
    <row r="25" spans="1:45" s="56" customFormat="1" ht="15">
      <c r="A25" s="78" t="s">
        <v>27</v>
      </c>
      <c r="B25" s="79"/>
      <c r="C25" s="79"/>
      <c r="D25" s="79"/>
      <c r="E25" s="80">
        <v>12</v>
      </c>
      <c r="F25" s="81"/>
      <c r="G25" s="81"/>
      <c r="H25" s="81"/>
      <c r="I25" s="81"/>
      <c r="J25" s="82"/>
      <c r="K25" s="81"/>
      <c r="L25" s="81"/>
      <c r="M25" s="81"/>
      <c r="N25" s="82"/>
      <c r="O25" s="81"/>
      <c r="P25" s="82"/>
      <c r="Q25" s="81"/>
      <c r="R25" s="81"/>
      <c r="S25" s="81"/>
      <c r="T25" s="82"/>
      <c r="U25" s="81"/>
      <c r="V25" s="82"/>
      <c r="W25" s="81"/>
      <c r="X25" s="81"/>
      <c r="Y25" s="81"/>
      <c r="Z25" s="82"/>
      <c r="AA25" s="81"/>
      <c r="AB25" s="82"/>
      <c r="AC25" s="81"/>
      <c r="AD25" s="81"/>
      <c r="AE25" s="81"/>
      <c r="AF25" s="82"/>
      <c r="AG25" s="81"/>
      <c r="AH25" s="82"/>
      <c r="AI25" s="81"/>
      <c r="AJ25" s="81"/>
      <c r="AK25" s="81"/>
      <c r="AL25" s="82"/>
      <c r="AM25" s="81"/>
      <c r="AN25" s="82"/>
      <c r="AO25" s="81"/>
      <c r="AP25" s="81"/>
      <c r="AQ25" s="81"/>
      <c r="AR25" s="82"/>
      <c r="AS25" s="81"/>
    </row>
  </sheetData>
  <sheetProtection insertRows="0" deleteRows="0" selectLockedCells="1" sort="0"/>
  <mergeCells count="6">
    <mergeCell ref="AH1:AK1"/>
    <mergeCell ref="AN1:AQ1"/>
    <mergeCell ref="J1:M1"/>
    <mergeCell ref="P1:S1"/>
    <mergeCell ref="V1:Y1"/>
    <mergeCell ref="AB1:AE1"/>
  </mergeCells>
  <dataValidations count="5">
    <dataValidation type="whole" allowBlank="1" showErrorMessage="1" errorTitle="Must be 0 or 1" error="You either have a procedural penanty or not.&#10;Legal Values are 0 or 1." sqref="AJ4:AK15 X4:Y15 L4:M15 AD4:AE15 R4:S15 AP4:AQ15">
      <formula1>0</formula1>
      <formula2>1</formula2>
    </dataValidation>
    <dataValidation errorStyle="warning" type="decimal" allowBlank="1" showErrorMessage="1" errorTitle="That's a lot of misses" error="It's unusual to miss more than 10" sqref="AI4:AI15 K4:K15 Q4:Q15 W4:W15 AC4:AC15 AO4:AO15">
      <formula1>0</formula1>
      <formula2>10</formula2>
    </dataValidation>
    <dataValidation errorStyle="warning" type="decimal" allowBlank="1" errorTitle="New Max or Min" error="Please verify your data" sqref="P4:P15 V4:V15 AB4:AB15">
      <formula1>#REF!</formula1>
      <formula2>#REF!</formula2>
    </dataValidation>
    <dataValidation allowBlank="1" showInputMessage="1" sqref="J4:J15"/>
    <dataValidation errorStyle="warning" type="decimal" allowBlank="1" errorTitle="New Max or Min" error="Please verify your data" sqref="AH4:AH15 AN4:AN15">
      <formula1>#REF!</formula1>
      <formula2>#REF!</formula2>
    </dataValidation>
  </dataValidations>
  <printOptions horizontalCentered="1"/>
  <pageMargins left="0.25" right="0.25" top="1.5" bottom="0.5" header="0.25" footer="0.25"/>
  <pageSetup fitToHeight="0" fitToWidth="1" horizontalDpi="300" verticalDpi="300" orientation="landscape" scale="40" r:id="rId1"/>
  <headerFooter alignWithMargins="0">
    <oddHeader>&amp;CPage &amp;P&amp;R&amp;F</oddHeader>
  </headerFooter>
  <rowBreaks count="1" manualBreakCount="1">
    <brk id="16" max="255" man="1"/>
  </rowBreaks>
  <colBreaks count="1" manualBreakCount="1">
    <brk id="33" max="1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5"/>
  <sheetViews>
    <sheetView tabSelected="1" zoomScale="75" zoomScaleNormal="75" workbookViewId="0" topLeftCell="A1">
      <pane xSplit="8" ySplit="3" topLeftCell="I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2" sqref="A2"/>
    </sheetView>
  </sheetViews>
  <sheetFormatPr defaultColWidth="7.8515625" defaultRowHeight="12.75"/>
  <cols>
    <col min="1" max="1" width="30.28125" style="83" bestFit="1" customWidth="1"/>
    <col min="2" max="2" width="4.7109375" style="83" hidden="1" customWidth="1"/>
    <col min="3" max="3" width="6.28125" style="83" hidden="1" customWidth="1"/>
    <col min="4" max="4" width="4.7109375" style="83" hidden="1" customWidth="1"/>
    <col min="5" max="5" width="6.140625" style="80" customWidth="1"/>
    <col min="6" max="8" width="6.00390625" style="81" customWidth="1"/>
    <col min="9" max="9" width="10.57421875" style="81" customWidth="1"/>
    <col min="10" max="10" width="8.140625" style="84" customWidth="1"/>
    <col min="11" max="11" width="3.7109375" style="85" customWidth="1"/>
    <col min="12" max="12" width="3.8515625" style="85" bestFit="1" customWidth="1"/>
    <col min="13" max="13" width="3.8515625" style="85" customWidth="1"/>
    <col min="14" max="14" width="8.28125" style="82" customWidth="1"/>
    <col min="15" max="15" width="4.57421875" style="81" bestFit="1" customWidth="1"/>
    <col min="16" max="16" width="8.421875" style="84" customWidth="1"/>
    <col min="17" max="17" width="3.7109375" style="85" customWidth="1"/>
    <col min="18" max="18" width="4.00390625" style="85" bestFit="1" customWidth="1"/>
    <col min="19" max="19" width="3.8515625" style="85" customWidth="1"/>
    <col min="20" max="20" width="8.8515625" style="82" customWidth="1"/>
    <col min="21" max="21" width="4.57421875" style="81" bestFit="1" customWidth="1"/>
    <col min="22" max="22" width="8.8515625" style="84" customWidth="1"/>
    <col min="23" max="23" width="3.7109375" style="85" customWidth="1"/>
    <col min="24" max="24" width="3.8515625" style="85" bestFit="1" customWidth="1"/>
    <col min="25" max="25" width="3.8515625" style="85" customWidth="1"/>
    <col min="26" max="26" width="8.421875" style="82" customWidth="1"/>
    <col min="27" max="27" width="4.57421875" style="81" bestFit="1" customWidth="1"/>
    <col min="28" max="28" width="8.8515625" style="84" customWidth="1"/>
    <col min="29" max="29" width="3.7109375" style="85" customWidth="1"/>
    <col min="30" max="30" width="3.8515625" style="85" bestFit="1" customWidth="1"/>
    <col min="31" max="31" width="3.8515625" style="85" customWidth="1"/>
    <col min="32" max="32" width="10.421875" style="82" customWidth="1"/>
    <col min="33" max="33" width="4.57421875" style="81" bestFit="1" customWidth="1"/>
    <col min="34" max="34" width="8.57421875" style="84" customWidth="1"/>
    <col min="35" max="35" width="3.7109375" style="85" customWidth="1"/>
    <col min="36" max="36" width="3.8515625" style="85" bestFit="1" customWidth="1"/>
    <col min="37" max="37" width="3.8515625" style="85" customWidth="1"/>
    <col min="38" max="38" width="10.140625" style="82" customWidth="1"/>
    <col min="39" max="39" width="4.57421875" style="81" bestFit="1" customWidth="1"/>
    <col min="40" max="40" width="9.140625" style="84" customWidth="1"/>
    <col min="41" max="41" width="3.7109375" style="85" customWidth="1"/>
    <col min="42" max="43" width="3.8515625" style="85" customWidth="1"/>
    <col min="44" max="44" width="9.00390625" style="82" customWidth="1"/>
    <col min="45" max="45" width="4.57421875" style="81" bestFit="1" customWidth="1"/>
    <col min="46" max="46" width="31.421875" style="86" customWidth="1"/>
    <col min="47" max="16384" width="7.8515625" style="86" customWidth="1"/>
  </cols>
  <sheetData>
    <row r="1" spans="1:45" s="9" customFormat="1" ht="27" customHeight="1" thickBot="1">
      <c r="A1" s="1" t="s">
        <v>3</v>
      </c>
      <c r="B1" s="2"/>
      <c r="C1" s="2"/>
      <c r="D1" s="2"/>
      <c r="E1" s="2"/>
      <c r="F1" s="2"/>
      <c r="G1" s="2"/>
      <c r="H1" s="3"/>
      <c r="I1" s="4"/>
      <c r="J1" s="5" t="s">
        <v>4</v>
      </c>
      <c r="K1" s="6"/>
      <c r="L1" s="6"/>
      <c r="M1" s="6"/>
      <c r="N1" s="7"/>
      <c r="O1" s="8"/>
      <c r="P1" s="5" t="s">
        <v>5</v>
      </c>
      <c r="Q1" s="6"/>
      <c r="R1" s="6"/>
      <c r="S1" s="6"/>
      <c r="T1" s="7"/>
      <c r="U1" s="8"/>
      <c r="V1" s="5" t="s">
        <v>6</v>
      </c>
      <c r="W1" s="6"/>
      <c r="X1" s="6"/>
      <c r="Y1" s="6"/>
      <c r="Z1" s="7"/>
      <c r="AA1" s="8"/>
      <c r="AB1" s="5" t="s">
        <v>7</v>
      </c>
      <c r="AC1" s="6"/>
      <c r="AD1" s="6"/>
      <c r="AE1" s="6"/>
      <c r="AF1" s="7"/>
      <c r="AG1" s="8"/>
      <c r="AH1" s="5" t="s">
        <v>8</v>
      </c>
      <c r="AI1" s="6"/>
      <c r="AJ1" s="6"/>
      <c r="AK1" s="6"/>
      <c r="AL1" s="7"/>
      <c r="AM1" s="8"/>
      <c r="AN1" s="5" t="s">
        <v>9</v>
      </c>
      <c r="AO1" s="6"/>
      <c r="AP1" s="6"/>
      <c r="AQ1" s="6"/>
      <c r="AR1" s="7"/>
      <c r="AS1" s="8"/>
    </row>
    <row r="2" spans="1:46" s="21" customFormat="1" ht="78" customHeight="1" thickBot="1">
      <c r="A2" s="10" t="s">
        <v>10</v>
      </c>
      <c r="B2" s="11" t="s">
        <v>0</v>
      </c>
      <c r="C2" s="11" t="s">
        <v>29</v>
      </c>
      <c r="D2" s="11" t="s">
        <v>28</v>
      </c>
      <c r="E2" s="12" t="s">
        <v>11</v>
      </c>
      <c r="F2" s="12" t="s">
        <v>12</v>
      </c>
      <c r="G2" s="13" t="s">
        <v>13</v>
      </c>
      <c r="H2" s="14" t="s">
        <v>14</v>
      </c>
      <c r="I2" s="15" t="s">
        <v>31</v>
      </c>
      <c r="J2" s="16" t="s">
        <v>15</v>
      </c>
      <c r="K2" s="17" t="s">
        <v>1</v>
      </c>
      <c r="L2" s="17" t="s">
        <v>16</v>
      </c>
      <c r="M2" s="17" t="s">
        <v>2</v>
      </c>
      <c r="N2" s="18" t="s">
        <v>17</v>
      </c>
      <c r="O2" s="19" t="s">
        <v>11</v>
      </c>
      <c r="P2" s="16" t="s">
        <v>15</v>
      </c>
      <c r="Q2" s="17" t="s">
        <v>1</v>
      </c>
      <c r="R2" s="17" t="s">
        <v>16</v>
      </c>
      <c r="S2" s="17" t="s">
        <v>2</v>
      </c>
      <c r="T2" s="18" t="s">
        <v>17</v>
      </c>
      <c r="U2" s="19" t="s">
        <v>11</v>
      </c>
      <c r="V2" s="16" t="s">
        <v>15</v>
      </c>
      <c r="W2" s="17" t="s">
        <v>1</v>
      </c>
      <c r="X2" s="17" t="s">
        <v>16</v>
      </c>
      <c r="Y2" s="17" t="s">
        <v>2</v>
      </c>
      <c r="Z2" s="18" t="s">
        <v>17</v>
      </c>
      <c r="AA2" s="19" t="s">
        <v>11</v>
      </c>
      <c r="AB2" s="16" t="s">
        <v>15</v>
      </c>
      <c r="AC2" s="17" t="s">
        <v>1</v>
      </c>
      <c r="AD2" s="17" t="s">
        <v>16</v>
      </c>
      <c r="AE2" s="17" t="s">
        <v>2</v>
      </c>
      <c r="AF2" s="18" t="s">
        <v>17</v>
      </c>
      <c r="AG2" s="19" t="s">
        <v>11</v>
      </c>
      <c r="AH2" s="16" t="s">
        <v>15</v>
      </c>
      <c r="AI2" s="17" t="s">
        <v>1</v>
      </c>
      <c r="AJ2" s="17" t="s">
        <v>16</v>
      </c>
      <c r="AK2" s="17" t="s">
        <v>2</v>
      </c>
      <c r="AL2" s="18" t="s">
        <v>17</v>
      </c>
      <c r="AM2" s="19" t="s">
        <v>11</v>
      </c>
      <c r="AN2" s="16" t="s">
        <v>15</v>
      </c>
      <c r="AO2" s="17" t="s">
        <v>1</v>
      </c>
      <c r="AP2" s="17" t="s">
        <v>16</v>
      </c>
      <c r="AQ2" s="17" t="s">
        <v>2</v>
      </c>
      <c r="AR2" s="18" t="s">
        <v>17</v>
      </c>
      <c r="AS2" s="19" t="s">
        <v>11</v>
      </c>
      <c r="AT2" s="20" t="s">
        <v>30</v>
      </c>
    </row>
    <row r="3" spans="1:45" s="21" customFormat="1" ht="15.75">
      <c r="A3" s="22" t="s">
        <v>18</v>
      </c>
      <c r="B3" s="23"/>
      <c r="C3" s="23"/>
      <c r="D3" s="23"/>
      <c r="E3" s="24"/>
      <c r="F3" s="24"/>
      <c r="G3" s="25"/>
      <c r="H3" s="26"/>
      <c r="I3" s="27"/>
      <c r="J3" s="28"/>
      <c r="K3" s="24"/>
      <c r="L3" s="24"/>
      <c r="M3" s="24"/>
      <c r="N3" s="29"/>
      <c r="O3" s="26"/>
      <c r="P3" s="28"/>
      <c r="Q3" s="24"/>
      <c r="R3" s="24"/>
      <c r="S3" s="24"/>
      <c r="T3" s="29"/>
      <c r="U3" s="26"/>
      <c r="V3" s="28"/>
      <c r="W3" s="24"/>
      <c r="X3" s="24"/>
      <c r="Y3" s="24"/>
      <c r="Z3" s="29"/>
      <c r="AA3" s="26"/>
      <c r="AB3" s="28"/>
      <c r="AC3" s="24"/>
      <c r="AD3" s="24"/>
      <c r="AE3" s="24"/>
      <c r="AF3" s="29"/>
      <c r="AG3" s="26"/>
      <c r="AH3" s="28"/>
      <c r="AI3" s="24"/>
      <c r="AJ3" s="24"/>
      <c r="AK3" s="24"/>
      <c r="AL3" s="29"/>
      <c r="AM3" s="26"/>
      <c r="AN3" s="28"/>
      <c r="AO3" s="24"/>
      <c r="AP3" s="24"/>
      <c r="AQ3" s="24"/>
      <c r="AR3" s="29"/>
      <c r="AS3" s="26"/>
    </row>
    <row r="4" spans="1:46" s="46" customFormat="1" ht="15.75">
      <c r="A4" s="30" t="s">
        <v>36</v>
      </c>
      <c r="B4" s="31"/>
      <c r="C4" s="32"/>
      <c r="D4" s="33"/>
      <c r="E4" s="34">
        <f>RANK(F4,F$3:F$16,1)</f>
        <v>1</v>
      </c>
      <c r="F4" s="35">
        <f>O4+U4+AA4+AG4+AM4+AS4</f>
        <v>10</v>
      </c>
      <c r="G4" s="36">
        <f>IF(K4=0,1,0)+IF(Q4=0,1,0)+IF(W4=0,1,0)+IF(AC4=0,1,0)+IF(AI4=0,1,0)+IF(AO4=0,1,0)</f>
        <v>2</v>
      </c>
      <c r="H4" s="37">
        <f>K4+Q4+W4+AC4+AI4+AO4</f>
        <v>6</v>
      </c>
      <c r="I4" s="38">
        <f>N4+T4+Z4+AF4+AL4+AR4</f>
        <v>202.5</v>
      </c>
      <c r="J4" s="39">
        <v>22.85</v>
      </c>
      <c r="K4" s="40">
        <v>1</v>
      </c>
      <c r="L4" s="41">
        <v>0</v>
      </c>
      <c r="M4" s="41">
        <v>0</v>
      </c>
      <c r="N4" s="42">
        <f>IF((OR(J4="",J4="DNF",J4="DQ",J4="DNC")),"",(J4+(5*K4)+(L4*10)-(M4*10)))</f>
        <v>27.85</v>
      </c>
      <c r="O4" s="37">
        <f>IF(N4="",Default_Rank_Score,RANK(N4,N$3:N$16,1))</f>
        <v>2</v>
      </c>
      <c r="P4" s="39">
        <v>27.59</v>
      </c>
      <c r="Q4" s="43">
        <v>0</v>
      </c>
      <c r="R4" s="41">
        <v>0</v>
      </c>
      <c r="S4" s="41">
        <v>0</v>
      </c>
      <c r="T4" s="44">
        <f>IF((OR(P4="",P4="DNF",P4="DQ",P4="DNC")),"",(P4+(5*Q4)+(R4*10)-(S4*10)))</f>
        <v>27.59</v>
      </c>
      <c r="U4" s="45">
        <f>IF(T4="",Default_Rank_Score,RANK(T4,T$3:T$16,1))</f>
        <v>1</v>
      </c>
      <c r="V4" s="39">
        <v>33.01</v>
      </c>
      <c r="W4" s="43">
        <v>1</v>
      </c>
      <c r="X4" s="41">
        <v>0</v>
      </c>
      <c r="Y4" s="41">
        <v>0</v>
      </c>
      <c r="Z4" s="44">
        <f>IF((OR(V4="",V4="DNF",V4="DQ",V4="DNC")),"",(V4+(5*W4)+(X4*10)-(Y4*10)))</f>
        <v>38.01</v>
      </c>
      <c r="AA4" s="45">
        <f>IF(Z4="",Default_Rank_Score,RANK(Z4,Z$3:Z$16,1))</f>
        <v>1</v>
      </c>
      <c r="AB4" s="39">
        <v>24.13</v>
      </c>
      <c r="AC4" s="43">
        <v>1</v>
      </c>
      <c r="AD4" s="41">
        <v>0</v>
      </c>
      <c r="AE4" s="41">
        <v>0</v>
      </c>
      <c r="AF4" s="44">
        <f>IF((OR(AB4="",AB4="DNF",AB4="DQ",AB4="DNC")),"",(AB4+(5*AC4)+(AD4*10)-(AE4*10)))</f>
        <v>29.13</v>
      </c>
      <c r="AG4" s="45">
        <f>IF(AF4="",Default_Rank_Score,RANK(AF4,AF$3:AF$16,1))</f>
        <v>1</v>
      </c>
      <c r="AH4" s="39">
        <v>37.86</v>
      </c>
      <c r="AI4" s="43">
        <v>3</v>
      </c>
      <c r="AJ4" s="41">
        <v>0</v>
      </c>
      <c r="AK4" s="41">
        <v>0</v>
      </c>
      <c r="AL4" s="44">
        <f>IF((OR(AH4="",AH4="DNF",AH4="DQ",AH4="DNC")),"",(AH4+(5*AI4)+(AJ4*10)-(AK4*10)))</f>
        <v>52.86</v>
      </c>
      <c r="AM4" s="45">
        <f>IF(AL4="",Default_Rank_Score,RANK(AL4,AL$3:AL$16,1))</f>
        <v>4</v>
      </c>
      <c r="AN4" s="39">
        <v>27.06</v>
      </c>
      <c r="AO4" s="43">
        <v>0</v>
      </c>
      <c r="AP4" s="41">
        <v>0</v>
      </c>
      <c r="AQ4" s="41">
        <v>0</v>
      </c>
      <c r="AR4" s="44">
        <f>IF((OR(AN4="",AN4="DNF",AN4="DQ",AN4="DNC")),"",(AN4+(5*AO4)+(AP4*10)-(AQ4*10)))</f>
        <v>27.06</v>
      </c>
      <c r="AS4" s="45">
        <f>IF(AR4="",Default_Rank_Score,RANK(AR4,AR$3:AR$16,1))</f>
        <v>1</v>
      </c>
      <c r="AT4" s="46" t="s">
        <v>47</v>
      </c>
    </row>
    <row r="5" spans="1:46" s="46" customFormat="1" ht="15.75">
      <c r="A5" s="30" t="s">
        <v>32</v>
      </c>
      <c r="B5" s="31"/>
      <c r="C5" s="32"/>
      <c r="D5" s="33"/>
      <c r="E5" s="34">
        <f>RANK(F5,F$3:F$16,1)</f>
        <v>2</v>
      </c>
      <c r="F5" s="35">
        <f>O5+U5+AA5+AG5+AM5+AS5</f>
        <v>15</v>
      </c>
      <c r="G5" s="36">
        <f>IF(K5=0,1,0)+IF(Q5=0,1,0)+IF(W5=0,1,0)+IF(AC5=0,1,0)+IF(AI5=0,1,0)+IF(AO5=0,1,0)</f>
        <v>4</v>
      </c>
      <c r="H5" s="37">
        <f>K5+Q5+W5+AC5+AI5+AO5</f>
        <v>3</v>
      </c>
      <c r="I5" s="38">
        <f>N5+T5+Z5+AF5+AL5+AR5</f>
        <v>217.16</v>
      </c>
      <c r="J5" s="39">
        <v>25.07</v>
      </c>
      <c r="K5" s="43">
        <v>0</v>
      </c>
      <c r="L5" s="41">
        <v>0</v>
      </c>
      <c r="M5" s="41">
        <v>0</v>
      </c>
      <c r="N5" s="42">
        <f>IF((OR(J5="",J5="DNF",J5="DQ",J5="DNC")),"",(J5+(5*K5)+(L5*10)-(M5*10)))</f>
        <v>25.07</v>
      </c>
      <c r="O5" s="37">
        <f>IF(N5="",Default_Rank_Score,RANK(N5,N$3:N$16,1))</f>
        <v>1</v>
      </c>
      <c r="P5" s="39">
        <v>32.64</v>
      </c>
      <c r="Q5" s="43">
        <v>0</v>
      </c>
      <c r="R5" s="41">
        <v>0</v>
      </c>
      <c r="S5" s="41">
        <v>0</v>
      </c>
      <c r="T5" s="44">
        <f>IF((OR(P5="",P5="DNF",P5="DQ",P5="DNC")),"",(P5+(5*Q5)+(R5*10)-(S5*10)))</f>
        <v>32.64</v>
      </c>
      <c r="U5" s="45">
        <f>IF(T5="",Default_Rank_Score,RANK(T5,T$3:T$16,1))</f>
        <v>3</v>
      </c>
      <c r="V5" s="39">
        <v>34.13</v>
      </c>
      <c r="W5" s="43">
        <v>2</v>
      </c>
      <c r="X5" s="41">
        <v>0</v>
      </c>
      <c r="Y5" s="41">
        <v>0</v>
      </c>
      <c r="Z5" s="44">
        <f>IF((OR(V5="",V5="DNF",V5="DQ",V5="DNC")),"",(V5+(5*W5)+(X5*10)-(Y5*10)))</f>
        <v>44.13</v>
      </c>
      <c r="AA5" s="45">
        <f>IF(Z5="",Default_Rank_Score,RANK(Z5,Z$3:Z$16,1))</f>
        <v>4</v>
      </c>
      <c r="AB5" s="39">
        <v>31.76</v>
      </c>
      <c r="AC5" s="40">
        <v>0</v>
      </c>
      <c r="AD5" s="41">
        <v>0</v>
      </c>
      <c r="AE5" s="41">
        <v>0</v>
      </c>
      <c r="AF5" s="44">
        <f>IF((OR(AB5="",AB5="DNF",AB5="DQ",AB5="DNC")),"",(AB5+(5*AC5)+(AD5*10)-(AE5*10)))</f>
        <v>31.76</v>
      </c>
      <c r="AG5" s="45">
        <f>IF(AF5="",Default_Rank_Score,RANK(AF5,AF$3:AF$16,1))</f>
        <v>2</v>
      </c>
      <c r="AH5" s="39">
        <v>38.37</v>
      </c>
      <c r="AI5" s="43">
        <v>0</v>
      </c>
      <c r="AJ5" s="41">
        <v>0</v>
      </c>
      <c r="AK5" s="41">
        <v>0</v>
      </c>
      <c r="AL5" s="44">
        <f>IF((OR(AH5="",AH5="DNF",AH5="DQ",AH5="DNC")),"",(AH5+(5*AI5)+(AJ5*10)-(AK5*10)))</f>
        <v>38.37</v>
      </c>
      <c r="AM5" s="45">
        <f>IF(AL5="",Default_Rank_Score,RANK(AL5,AL$3:AL$16,1))</f>
        <v>1</v>
      </c>
      <c r="AN5" s="39">
        <v>40.19</v>
      </c>
      <c r="AO5" s="43">
        <v>1</v>
      </c>
      <c r="AP5" s="41">
        <v>0</v>
      </c>
      <c r="AQ5" s="41">
        <v>0</v>
      </c>
      <c r="AR5" s="44">
        <f>IF((OR(AN5="",AN5="DNF",AN5="DQ",AN5="DNC")),"",(AN5+(5*AO5)+(AP5*10)-(AQ5*10)))</f>
        <v>45.19</v>
      </c>
      <c r="AS5" s="45">
        <f>IF(AR5="",Default_Rank_Score,RANK(AR5,AR$3:AR$16,1))</f>
        <v>4</v>
      </c>
      <c r="AT5" s="46" t="s">
        <v>44</v>
      </c>
    </row>
    <row r="6" spans="1:45" s="46" customFormat="1" ht="15.75">
      <c r="A6" s="30" t="s">
        <v>40</v>
      </c>
      <c r="B6" s="31"/>
      <c r="C6" s="32"/>
      <c r="D6" s="33"/>
      <c r="E6" s="34">
        <f>RANK(F6,F$3:F$16,1)</f>
        <v>3</v>
      </c>
      <c r="F6" s="35">
        <f>O6+U6+AA6+AG6+AM6+AS6</f>
        <v>20</v>
      </c>
      <c r="G6" s="36">
        <f>IF(K6=0,1,0)+IF(Q6=0,1,0)+IF(W6=0,1,0)+IF(AC6=0,1,0)+IF(AI6=0,1,0)+IF(AO6=0,1,0)</f>
        <v>3</v>
      </c>
      <c r="H6" s="37">
        <f>K6+Q6+W6+AC6+AI6+AO6</f>
        <v>5</v>
      </c>
      <c r="I6" s="38">
        <f>N6+T6+Z6+AF6+AL6+AR6</f>
        <v>227.16000000000003</v>
      </c>
      <c r="J6" s="39">
        <v>24.04</v>
      </c>
      <c r="K6" s="43">
        <v>3</v>
      </c>
      <c r="L6" s="41">
        <v>0</v>
      </c>
      <c r="M6" s="41">
        <v>0</v>
      </c>
      <c r="N6" s="42">
        <f>IF((OR(J6="",J6="DNF",J6="DQ",J6="DNC")),"",(J6+(5*K6)+(L6*10)-(M6*10)))</f>
        <v>39.04</v>
      </c>
      <c r="O6" s="37">
        <f>IF(N6="",Default_Rank_Score,RANK(N6,N$3:N$16,1))</f>
        <v>7</v>
      </c>
      <c r="P6" s="39">
        <v>31.2</v>
      </c>
      <c r="Q6" s="43">
        <v>0</v>
      </c>
      <c r="R6" s="41">
        <v>0</v>
      </c>
      <c r="S6" s="41">
        <v>0</v>
      </c>
      <c r="T6" s="44">
        <f>IF((OR(P6="",P6="DNF",P6="DQ",P6="DNC")),"",(P6+(5*Q6)+(R6*10)-(S6*10)))</f>
        <v>31.2</v>
      </c>
      <c r="U6" s="45">
        <f>IF(T6="",Default_Rank_Score,RANK(T6,T$3:T$16,1))</f>
        <v>2</v>
      </c>
      <c r="V6" s="39">
        <v>35.79</v>
      </c>
      <c r="W6" s="43">
        <v>1</v>
      </c>
      <c r="X6" s="41">
        <v>0</v>
      </c>
      <c r="Y6" s="41">
        <v>0</v>
      </c>
      <c r="Z6" s="44">
        <f>IF((OR(V6="",V6="DNF",V6="DQ",V6="DNC")),"",(V6+(5*W6)+(X6*10)-(Y6*10)))</f>
        <v>40.79</v>
      </c>
      <c r="AA6" s="45">
        <f>IF(Z6="",Default_Rank_Score,RANK(Z6,Z$3:Z$16,1))</f>
        <v>3</v>
      </c>
      <c r="AB6" s="39">
        <v>31.08</v>
      </c>
      <c r="AC6" s="43">
        <v>1</v>
      </c>
      <c r="AD6" s="41">
        <v>0</v>
      </c>
      <c r="AE6" s="41">
        <v>0</v>
      </c>
      <c r="AF6" s="44">
        <f>IF((OR(AB6="",AB6="DNF",AB6="DQ",AB6="DNC")),"",(AB6+(5*AC6)+(AD6*10)-(AE6*10)))</f>
        <v>36.08</v>
      </c>
      <c r="AG6" s="45">
        <f>IF(AF6="",Default_Rank_Score,RANK(AF6,AF$3:AF$16,1))</f>
        <v>4</v>
      </c>
      <c r="AH6" s="39">
        <v>44.69</v>
      </c>
      <c r="AI6" s="43">
        <v>0</v>
      </c>
      <c r="AJ6" s="41">
        <v>0</v>
      </c>
      <c r="AK6" s="41">
        <v>0</v>
      </c>
      <c r="AL6" s="44">
        <f>IF((OR(AH6="",AH6="DNF",AH6="DQ",AH6="DNC")),"",(AH6+(5*AI6)+(AJ6*10)-(AK6*10)))</f>
        <v>44.69</v>
      </c>
      <c r="AM6" s="45">
        <f>IF(AL6="",Default_Rank_Score,RANK(AL6,AL$3:AL$16,1))</f>
        <v>2</v>
      </c>
      <c r="AN6" s="39">
        <v>35.36</v>
      </c>
      <c r="AO6" s="43">
        <v>0</v>
      </c>
      <c r="AP6" s="41">
        <v>0</v>
      </c>
      <c r="AQ6" s="41">
        <v>0</v>
      </c>
      <c r="AR6" s="44">
        <f>IF((OR(AN6="",AN6="DNF",AN6="DQ",AN6="DNC")),"",(AN6+(5*AO6)+(AP6*10)-(AQ6*10)))</f>
        <v>35.36</v>
      </c>
      <c r="AS6" s="45">
        <f>IF(AR6="",Default_Rank_Score,RANK(AR6,AR$3:AR$16,1))</f>
        <v>2</v>
      </c>
    </row>
    <row r="7" spans="1:46" s="46" customFormat="1" ht="15.75">
      <c r="A7" s="30" t="s">
        <v>43</v>
      </c>
      <c r="B7" s="31"/>
      <c r="C7" s="32"/>
      <c r="D7" s="33"/>
      <c r="E7" s="34">
        <f>RANK(F7,F$3:F$16,1)</f>
        <v>3</v>
      </c>
      <c r="F7" s="35">
        <f>O7+U7+AA7+AG7+AM7+AS7</f>
        <v>20</v>
      </c>
      <c r="G7" s="36">
        <f>IF(K7=0,1,0)+IF(Q7=0,1,0)+IF(W7=0,1,0)+IF(AC7=0,1,0)+IF(AI7=0,1,0)+IF(AO7=0,1,0)</f>
        <v>6</v>
      </c>
      <c r="H7" s="37">
        <f>K7+Q7+W7+AC7+AI7+AO7</f>
        <v>0</v>
      </c>
      <c r="I7" s="38">
        <f>N7+T7+Z7+AF7+AL7+AR7</f>
        <v>233.32000000000002</v>
      </c>
      <c r="J7" s="39">
        <v>34.16</v>
      </c>
      <c r="K7" s="43">
        <v>0</v>
      </c>
      <c r="L7" s="41">
        <v>0</v>
      </c>
      <c r="M7" s="41">
        <v>0</v>
      </c>
      <c r="N7" s="42">
        <f>IF((OR(J7="",J7="DNF",J7="DQ",J7="DNC")),"",(J7+(5*K7)+(L7*10)-(M7*10)))</f>
        <v>34.16</v>
      </c>
      <c r="O7" s="37">
        <f>IF(N7="",Default_Rank_Score,RANK(N7,N$3:N$16,1))</f>
        <v>5</v>
      </c>
      <c r="P7" s="39">
        <v>37.44</v>
      </c>
      <c r="Q7" s="43">
        <v>0</v>
      </c>
      <c r="R7" s="41">
        <v>0</v>
      </c>
      <c r="S7" s="41">
        <v>0</v>
      </c>
      <c r="T7" s="44">
        <f>IF((OR(P7="",P7="DNF",P7="DQ",P7="DNC")),"",(P7+(5*Q7)+(R7*10)-(S7*10)))</f>
        <v>37.44</v>
      </c>
      <c r="U7" s="45">
        <f>IF(T7="",Default_Rank_Score,RANK(T7,T$3:T$16,1))</f>
        <v>4</v>
      </c>
      <c r="V7" s="39">
        <v>40.39</v>
      </c>
      <c r="W7" s="43">
        <v>0</v>
      </c>
      <c r="X7" s="41">
        <v>0</v>
      </c>
      <c r="Y7" s="41">
        <v>0</v>
      </c>
      <c r="Z7" s="44">
        <f>IF((OR(V7="",V7="DNF",V7="DQ",V7="DNC")),"",(V7+(5*W7)+(X7*10)-(Y7*10)))</f>
        <v>40.39</v>
      </c>
      <c r="AA7" s="45">
        <f>IF(Z7="",Default_Rank_Score,RANK(Z7,Z$3:Z$16,1))</f>
        <v>2</v>
      </c>
      <c r="AB7" s="39">
        <v>33.45</v>
      </c>
      <c r="AC7" s="43">
        <v>0</v>
      </c>
      <c r="AD7" s="41">
        <v>0</v>
      </c>
      <c r="AE7" s="41">
        <v>0</v>
      </c>
      <c r="AF7" s="44">
        <f>IF((OR(AB7="",AB7="DNF",AB7="DQ",AB7="DNC")),"",(AB7+(5*AC7)+(AD7*10)-(AE7*10)))</f>
        <v>33.45</v>
      </c>
      <c r="AG7" s="45">
        <f>IF(AF7="",Default_Rank_Score,RANK(AF7,AF$3:AF$16,1))</f>
        <v>3</v>
      </c>
      <c r="AH7" s="39">
        <v>52.42</v>
      </c>
      <c r="AI7" s="43">
        <v>0</v>
      </c>
      <c r="AJ7" s="41">
        <v>0</v>
      </c>
      <c r="AK7" s="41">
        <v>0</v>
      </c>
      <c r="AL7" s="44">
        <f>IF((OR(AH7="",AH7="DNF",AH7="DQ",AH7="DNC")),"",(AH7+(5*AI7)+(AJ7*10)-(AK7*10)))</f>
        <v>52.42</v>
      </c>
      <c r="AM7" s="45">
        <f>IF(AL7="",Default_Rank_Score,RANK(AL7,AL$3:AL$16,1))</f>
        <v>3</v>
      </c>
      <c r="AN7" s="39">
        <v>35.46</v>
      </c>
      <c r="AO7" s="40">
        <v>0</v>
      </c>
      <c r="AP7" s="41">
        <v>0</v>
      </c>
      <c r="AQ7" s="41">
        <v>0</v>
      </c>
      <c r="AR7" s="44">
        <f>IF((OR(AN7="",AN7="DNF",AN7="DQ",AN7="DNC")),"",(AN7+(5*AO7)+(AP7*10)-(AQ7*10)))</f>
        <v>35.46</v>
      </c>
      <c r="AS7" s="45">
        <f>IF(AR7="",Default_Rank_Score,RANK(AR7,AR$3:AR$16,1))</f>
        <v>3</v>
      </c>
      <c r="AT7" s="46" t="s">
        <v>46</v>
      </c>
    </row>
    <row r="8" spans="1:46" s="46" customFormat="1" ht="15.75">
      <c r="A8" s="30" t="s">
        <v>35</v>
      </c>
      <c r="B8" s="31"/>
      <c r="C8" s="32"/>
      <c r="D8" s="33"/>
      <c r="E8" s="34">
        <f>RANK(F8,F$3:F$16,1)</f>
        <v>5</v>
      </c>
      <c r="F8" s="35">
        <f>O8+U8+AA8+AG8+AM8+AS8</f>
        <v>33</v>
      </c>
      <c r="G8" s="36">
        <f>IF(K8=0,1,0)+IF(Q8=0,1,0)+IF(W8=0,1,0)+IF(AC8=0,1,0)+IF(AI8=0,1,0)+IF(AO8=0,1,0)</f>
        <v>3</v>
      </c>
      <c r="H8" s="37">
        <f>K8+Q8+W8+AC8+AI8+AO8</f>
        <v>4</v>
      </c>
      <c r="I8" s="38">
        <f>N8+T8+Z8+AF8+AL8+AR8</f>
        <v>297.65999999999997</v>
      </c>
      <c r="J8" s="39">
        <v>32.76</v>
      </c>
      <c r="K8" s="43">
        <v>0</v>
      </c>
      <c r="L8" s="41">
        <v>0</v>
      </c>
      <c r="M8" s="41">
        <v>0</v>
      </c>
      <c r="N8" s="42">
        <f>IF((OR(J8="",J8="DNF",J8="DQ",J8="DNC")),"",(J8+(5*K8)+(L8*10)-(M8*10)))</f>
        <v>32.76</v>
      </c>
      <c r="O8" s="37">
        <f>IF(N8="",Default_Rank_Score,RANK(N8,N$3:N$16,1))</f>
        <v>4</v>
      </c>
      <c r="P8" s="39">
        <v>45.75</v>
      </c>
      <c r="Q8" s="43">
        <v>0</v>
      </c>
      <c r="R8" s="41">
        <v>0</v>
      </c>
      <c r="S8" s="41">
        <v>0</v>
      </c>
      <c r="T8" s="44">
        <f>IF((OR(P8="",P8="DNF",P8="DQ",P8="DNC")),"",(P8+(5*Q8)+(R8*10)-(S8*10)))</f>
        <v>45.75</v>
      </c>
      <c r="U8" s="45">
        <f>IF(T8="",Default_Rank_Score,RANK(T8,T$3:T$16,1))</f>
        <v>5</v>
      </c>
      <c r="V8" s="39">
        <v>41.44</v>
      </c>
      <c r="W8" s="43">
        <v>2</v>
      </c>
      <c r="X8" s="41">
        <v>1</v>
      </c>
      <c r="Y8" s="41">
        <v>0</v>
      </c>
      <c r="Z8" s="44">
        <f>IF((OR(V8="",V8="DNF",V8="DQ",V8="DNC")),"",(V8+(5*W8)+(X8*10)-(Y8*10)))</f>
        <v>61.44</v>
      </c>
      <c r="AA8" s="45">
        <f>IF(Z8="",Default_Rank_Score,RANK(Z8,Z$3:Z$16,1))</f>
        <v>7</v>
      </c>
      <c r="AB8" s="39">
        <v>40.59</v>
      </c>
      <c r="AC8" s="43">
        <v>1</v>
      </c>
      <c r="AD8" s="41">
        <v>0</v>
      </c>
      <c r="AE8" s="41">
        <v>0</v>
      </c>
      <c r="AF8" s="44">
        <f>IF((OR(AB8="",AB8="DNF",AB8="DQ",AB8="DNC")),"",(AB8+(5*AC8)+(AD8*10)-(AE8*10)))</f>
        <v>45.59</v>
      </c>
      <c r="AG8" s="45">
        <f>IF(AF8="",Default_Rank_Score,RANK(AF8,AF$3:AF$16,1))</f>
        <v>5</v>
      </c>
      <c r="AH8" s="39">
        <v>58.26</v>
      </c>
      <c r="AI8" s="43">
        <v>1</v>
      </c>
      <c r="AJ8" s="41">
        <v>0</v>
      </c>
      <c r="AK8" s="41">
        <v>0</v>
      </c>
      <c r="AL8" s="44">
        <f>IF((OR(AH8="",AH8="DNF",AH8="DQ",AH8="DNC")),"",(AH8+(5*AI8)+(AJ8*10)-(AK8*10)))</f>
        <v>63.26</v>
      </c>
      <c r="AM8" s="45">
        <f>IF(AL8="",Default_Rank_Score,RANK(AL8,AL$3:AL$16,1))</f>
        <v>6</v>
      </c>
      <c r="AN8" s="39">
        <v>48.86</v>
      </c>
      <c r="AO8" s="43">
        <v>0</v>
      </c>
      <c r="AP8" s="41">
        <v>0</v>
      </c>
      <c r="AQ8" s="41">
        <v>0</v>
      </c>
      <c r="AR8" s="44">
        <f>IF((OR(AN8="",AN8="DNF",AN8="DQ",AN8="DNC")),"",(AN8+(5*AO8)+(AP8*10)-(AQ8*10)))</f>
        <v>48.86</v>
      </c>
      <c r="AS8" s="45">
        <f>IF(AR8="",Default_Rank_Score,RANK(AR8,AR$3:AR$16,1))</f>
        <v>6</v>
      </c>
      <c r="AT8" s="46" t="s">
        <v>46</v>
      </c>
    </row>
    <row r="9" spans="1:46" s="46" customFormat="1" ht="15.75">
      <c r="A9" s="30" t="s">
        <v>34</v>
      </c>
      <c r="B9" s="31"/>
      <c r="C9" s="32"/>
      <c r="D9" s="33"/>
      <c r="E9" s="34">
        <f>RANK(F9,F$3:F$16,1)</f>
        <v>6</v>
      </c>
      <c r="F9" s="35">
        <f>O9+U9+AA9+AG9+AM9+AS9</f>
        <v>37</v>
      </c>
      <c r="G9" s="36">
        <f>IF(K9=0,1,0)+IF(Q9=0,1,0)+IF(W9=0,1,0)+IF(AC9=0,1,0)+IF(AI9=0,1,0)+IF(AO9=0,1,0)</f>
        <v>4</v>
      </c>
      <c r="H9" s="37">
        <f>K9+Q9+W9+AC9+AI9+AO9</f>
        <v>2</v>
      </c>
      <c r="I9" s="38">
        <f>N9+T9+Z9+AF9+AL9+AR9</f>
        <v>318.78</v>
      </c>
      <c r="J9" s="39">
        <v>32.17</v>
      </c>
      <c r="K9" s="43">
        <v>0</v>
      </c>
      <c r="L9" s="41">
        <v>0</v>
      </c>
      <c r="M9" s="41">
        <v>0</v>
      </c>
      <c r="N9" s="42">
        <f>IF((OR(J9="",J9="DNF",J9="DQ",J9="DNC")),"",(J9+(5*K9)+(L9*10)-(M9*10)))</f>
        <v>32.17</v>
      </c>
      <c r="O9" s="37">
        <f>IF(N9="",Default_Rank_Score,RANK(N9,N$3:N$16,1))</f>
        <v>3</v>
      </c>
      <c r="P9" s="39">
        <v>59.99</v>
      </c>
      <c r="Q9" s="43">
        <v>0</v>
      </c>
      <c r="R9" s="41">
        <v>0</v>
      </c>
      <c r="S9" s="41">
        <v>0</v>
      </c>
      <c r="T9" s="44">
        <f>IF((OR(P9="",P9="DNF",P9="DQ",P9="DNC")),"",(P9+(5*Q9)+(R9*10)-(S9*10)))</f>
        <v>59.99</v>
      </c>
      <c r="U9" s="45">
        <f>IF(T9="",Default_Rank_Score,RANK(T9,T$3:T$16,1))</f>
        <v>7</v>
      </c>
      <c r="V9" s="39">
        <v>47.03</v>
      </c>
      <c r="W9" s="43">
        <v>0</v>
      </c>
      <c r="X9" s="41">
        <v>0</v>
      </c>
      <c r="Y9" s="41">
        <v>0</v>
      </c>
      <c r="Z9" s="44">
        <f>IF((OR(V9="",V9="DNF",V9="DQ",V9="DNC")),"",(V9+(5*W9)+(X9*10)-(Y9*10)))</f>
        <v>47.03</v>
      </c>
      <c r="AA9" s="45">
        <f>IF(Z9="",Default_Rank_Score,RANK(Z9,Z$3:Z$16,1))</f>
        <v>6</v>
      </c>
      <c r="AB9" s="39">
        <v>51.77</v>
      </c>
      <c r="AC9" s="43">
        <v>0</v>
      </c>
      <c r="AD9" s="41">
        <v>1</v>
      </c>
      <c r="AE9" s="41">
        <v>0</v>
      </c>
      <c r="AF9" s="44">
        <f>IF((OR(AB9="",AB9="DNF",AB9="DQ",AB9="DNC")),"",(AB9+(5*AC9)+(AD9*10)-(AE9*10)))</f>
        <v>61.77</v>
      </c>
      <c r="AG9" s="45">
        <f>IF(AF9="",Default_Rank_Score,RANK(AF9,AF$3:AF$16,1))</f>
        <v>7</v>
      </c>
      <c r="AH9" s="39">
        <v>59.05</v>
      </c>
      <c r="AI9" s="43">
        <v>1</v>
      </c>
      <c r="AJ9" s="41">
        <v>0</v>
      </c>
      <c r="AK9" s="41">
        <v>0</v>
      </c>
      <c r="AL9" s="44">
        <f>IF((OR(AH9="",AH9="DNF",AH9="DQ",AH9="DNC")),"",(AH9+(5*AI9)+(AJ9*10)-(AK9*10)))</f>
        <v>64.05</v>
      </c>
      <c r="AM9" s="45">
        <f>IF(AL9="",Default_Rank_Score,RANK(AL9,AL$3:AL$16,1))</f>
        <v>7</v>
      </c>
      <c r="AN9" s="39">
        <v>48.77</v>
      </c>
      <c r="AO9" s="43">
        <v>1</v>
      </c>
      <c r="AP9" s="41">
        <v>0</v>
      </c>
      <c r="AQ9" s="41">
        <v>0</v>
      </c>
      <c r="AR9" s="44">
        <f>IF((OR(AN9="",AN9="DNF",AN9="DQ",AN9="DNC")),"",(AN9+(5*AO9)+(AP9*10)-(AQ9*10)))</f>
        <v>53.77</v>
      </c>
      <c r="AS9" s="45">
        <f>IF(AR9="",Default_Rank_Score,RANK(AR9,AR$3:AR$16,1))</f>
        <v>7</v>
      </c>
      <c r="AT9" s="46" t="s">
        <v>45</v>
      </c>
    </row>
    <row r="10" spans="1:46" s="46" customFormat="1" ht="15.75">
      <c r="A10" s="30" t="s">
        <v>41</v>
      </c>
      <c r="B10" s="31"/>
      <c r="C10" s="32"/>
      <c r="D10" s="33"/>
      <c r="E10" s="34">
        <f>RANK(F10,F$3:F$16,1)</f>
        <v>7</v>
      </c>
      <c r="F10" s="35">
        <f>O10+U10+AA10+AG10+AM10+AS10</f>
        <v>38</v>
      </c>
      <c r="G10" s="36">
        <f>IF(K10=0,1,0)+IF(Q10=0,1,0)+IF(W10=0,1,0)+IF(AC10=0,1,0)+IF(AI10=0,1,0)+IF(AO10=0,1,0)</f>
        <v>5</v>
      </c>
      <c r="H10" s="37">
        <f>K10+Q10+W10+AC10+AI10+AO10</f>
        <v>8</v>
      </c>
      <c r="I10" s="38">
        <f>N10+T10+Z10+AF10+AL10+AR10</f>
        <v>1273.29</v>
      </c>
      <c r="J10" s="39">
        <v>37.95</v>
      </c>
      <c r="K10" s="40">
        <v>0</v>
      </c>
      <c r="L10" s="41">
        <v>0</v>
      </c>
      <c r="M10" s="41">
        <v>0</v>
      </c>
      <c r="N10" s="42">
        <f>IF((OR(J10="",J10="DNF",J10="DQ",J10="DNC")),"",(J10+(5*K10)+(L10*10)-(M10*10)))</f>
        <v>37.95</v>
      </c>
      <c r="O10" s="37">
        <f>IF(N10="",Default_Rank_Score,RANK(N10,N$3:N$16,1))</f>
        <v>6</v>
      </c>
      <c r="P10" s="39">
        <v>46.44</v>
      </c>
      <c r="Q10" s="43">
        <v>0</v>
      </c>
      <c r="R10" s="41">
        <v>0</v>
      </c>
      <c r="S10" s="41">
        <v>0</v>
      </c>
      <c r="T10" s="44">
        <f>IF((OR(P10="",P10="DNF",P10="DQ",P10="DNC")),"",(P10+(5*Q10)+(R10*10)-(S10*10)))</f>
        <v>46.44</v>
      </c>
      <c r="U10" s="45">
        <f>IF(T10="",Default_Rank_Score,RANK(T10,T$3:T$16,1))</f>
        <v>6</v>
      </c>
      <c r="V10" s="39">
        <v>44.94</v>
      </c>
      <c r="W10" s="43">
        <v>0</v>
      </c>
      <c r="X10" s="41">
        <v>0</v>
      </c>
      <c r="Y10" s="41">
        <v>0</v>
      </c>
      <c r="Z10" s="44">
        <f>IF((OR(V10="",V10="DNF",V10="DQ",V10="DNC")),"",(V10+(5*W10)+(X10*10)-(Y10*10)))</f>
        <v>44.94</v>
      </c>
      <c r="AA10" s="45">
        <f>IF(Z10="",Default_Rank_Score,RANK(Z10,Z$3:Z$16,1))</f>
        <v>5</v>
      </c>
      <c r="AB10" s="39">
        <v>999</v>
      </c>
      <c r="AC10" s="43">
        <v>8</v>
      </c>
      <c r="AD10" s="41">
        <v>0</v>
      </c>
      <c r="AE10" s="41">
        <v>0</v>
      </c>
      <c r="AF10" s="44">
        <f>IF((OR(AB10="",AB10="DNF",AB10="DQ",AB10="DNC")),"",(AB10+(5*AC10)+(AD10*10)-(AE10*10)))</f>
        <v>1039</v>
      </c>
      <c r="AG10" s="45">
        <f>IF(AF10="",Default_Rank_Score,RANK(AF10,AF$3:AF$16,1))</f>
        <v>12</v>
      </c>
      <c r="AH10" s="39">
        <v>49.77</v>
      </c>
      <c r="AI10" s="43">
        <v>0</v>
      </c>
      <c r="AJ10" s="41">
        <v>1</v>
      </c>
      <c r="AK10" s="41">
        <v>0</v>
      </c>
      <c r="AL10" s="44">
        <f>IF((OR(AH10="",AH10="DNF",AH10="DQ",AH10="DNC")),"",(AH10+(5*AI10)+(AJ10*10)-(AK10*10)))</f>
        <v>59.77</v>
      </c>
      <c r="AM10" s="45">
        <f>IF(AL10="",Default_Rank_Score,RANK(AL10,AL$3:AL$16,1))</f>
        <v>5</v>
      </c>
      <c r="AN10" s="39">
        <v>45.19</v>
      </c>
      <c r="AO10" s="43">
        <v>0</v>
      </c>
      <c r="AP10" s="41">
        <v>0</v>
      </c>
      <c r="AQ10" s="41">
        <v>0</v>
      </c>
      <c r="AR10" s="44">
        <f>IF((OR(AN10="",AN10="DNF",AN10="DQ",AN10="DNC")),"",(AN10+(5*AO10)+(AP10*10)-(AQ10*10)))</f>
        <v>45.19</v>
      </c>
      <c r="AS10" s="45">
        <f>IF(AR10="",Default_Rank_Score,RANK(AR10,AR$3:AR$16,1))</f>
        <v>4</v>
      </c>
      <c r="AT10" s="46" t="s">
        <v>50</v>
      </c>
    </row>
    <row r="11" spans="1:46" s="46" customFormat="1" ht="15.75">
      <c r="A11" s="30" t="s">
        <v>38</v>
      </c>
      <c r="B11" s="31"/>
      <c r="C11" s="32"/>
      <c r="D11" s="33"/>
      <c r="E11" s="34">
        <f>RANK(F11,F$3:F$16,1)</f>
        <v>8</v>
      </c>
      <c r="F11" s="35">
        <f>O11+U11+AA11+AG11+AM11+AS11</f>
        <v>51</v>
      </c>
      <c r="G11" s="36">
        <f>IF(K11=0,1,0)+IF(Q11=0,1,0)+IF(W11=0,1,0)+IF(AC11=0,1,0)+IF(AI11=0,1,0)+IF(AO11=0,1,0)</f>
        <v>2</v>
      </c>
      <c r="H11" s="37">
        <f>K11+Q11+W11+AC11+AI11+AO11</f>
        <v>12</v>
      </c>
      <c r="I11" s="38">
        <f>N11+T11+Z11+AF11+AL11+AR11</f>
        <v>409.46999999999997</v>
      </c>
      <c r="J11" s="39">
        <v>42.67</v>
      </c>
      <c r="K11" s="43">
        <v>0</v>
      </c>
      <c r="L11" s="41">
        <v>0</v>
      </c>
      <c r="M11" s="41">
        <v>0</v>
      </c>
      <c r="N11" s="42">
        <f>IF((OR(J11="",J11="DNF",J11="DQ",J11="DNC")),"",(J11+(5*K11)+(L11*10)-(M11*10)))</f>
        <v>42.67</v>
      </c>
      <c r="O11" s="37">
        <f>IF(N11="",Default_Rank_Score,RANK(N11,N$3:N$16,1))</f>
        <v>8</v>
      </c>
      <c r="P11" s="39">
        <v>62.5</v>
      </c>
      <c r="Q11" s="43">
        <v>0</v>
      </c>
      <c r="R11" s="41">
        <v>0</v>
      </c>
      <c r="S11" s="41">
        <v>0</v>
      </c>
      <c r="T11" s="44">
        <f>IF((OR(P11="",P11="DNF",P11="DQ",P11="DNC")),"",(P11+(5*Q11)+(R11*10)-(S11*10)))</f>
        <v>62.5</v>
      </c>
      <c r="U11" s="45">
        <f>IF(T11="",Default_Rank_Score,RANK(T11,T$3:T$16,1))</f>
        <v>8</v>
      </c>
      <c r="V11" s="39">
        <v>54.79</v>
      </c>
      <c r="W11" s="43">
        <v>5</v>
      </c>
      <c r="X11" s="41">
        <v>0</v>
      </c>
      <c r="Y11" s="41">
        <v>0</v>
      </c>
      <c r="Z11" s="44">
        <f>IF((OR(V11="",V11="DNF",V11="DQ",V11="DNC")),"",(V11+(5*W11)+(X11*10)-(Y11*10)))</f>
        <v>79.78999999999999</v>
      </c>
      <c r="AA11" s="45">
        <f>IF(Z11="",Default_Rank_Score,RANK(Z11,Z$3:Z$16,1))</f>
        <v>9</v>
      </c>
      <c r="AB11" s="39">
        <v>52.76</v>
      </c>
      <c r="AC11" s="43">
        <v>4</v>
      </c>
      <c r="AD11" s="41">
        <v>0</v>
      </c>
      <c r="AE11" s="41">
        <v>0</v>
      </c>
      <c r="AF11" s="44">
        <f>IF((OR(AB11="",AB11="DNF",AB11="DQ",AB11="DNC")),"",(AB11+(5*AC11)+(AD11*10)-(AE11*10)))</f>
        <v>72.75999999999999</v>
      </c>
      <c r="AG11" s="45">
        <f>IF(AF11="",Default_Rank_Score,RANK(AF11,AF$3:AF$16,1))</f>
        <v>8</v>
      </c>
      <c r="AH11" s="39">
        <v>68.77</v>
      </c>
      <c r="AI11" s="43">
        <v>1</v>
      </c>
      <c r="AJ11" s="41">
        <v>0</v>
      </c>
      <c r="AK11" s="41">
        <v>0</v>
      </c>
      <c r="AL11" s="44">
        <f>IF((OR(AH11="",AH11="DNF",AH11="DQ",AH11="DNC")),"",(AH11+(5*AI11)+(AJ11*10)-(AK11*10)))</f>
        <v>73.77</v>
      </c>
      <c r="AM11" s="45">
        <f>IF(AL11="",Default_Rank_Score,RANK(AL11,AL$3:AL$16,1))</f>
        <v>8</v>
      </c>
      <c r="AN11" s="39">
        <v>67.98</v>
      </c>
      <c r="AO11" s="43">
        <v>2</v>
      </c>
      <c r="AP11" s="41">
        <v>0</v>
      </c>
      <c r="AQ11" s="41">
        <v>0</v>
      </c>
      <c r="AR11" s="44">
        <f>IF((OR(AN11="",AN11="DNF",AN11="DQ",AN11="DNC")),"",(AN11+(5*AO11)+(AP11*10)-(AQ11*10)))</f>
        <v>77.98</v>
      </c>
      <c r="AS11" s="45">
        <f>IF(AR11="",Default_Rank_Score,RANK(AR11,AR$3:AR$16,1))</f>
        <v>10</v>
      </c>
      <c r="AT11" s="46" t="s">
        <v>49</v>
      </c>
    </row>
    <row r="12" spans="1:45" s="46" customFormat="1" ht="15.75">
      <c r="A12" s="30" t="s">
        <v>42</v>
      </c>
      <c r="B12" s="31"/>
      <c r="C12" s="32"/>
      <c r="D12" s="33"/>
      <c r="E12" s="34">
        <f>RANK(F12,F$3:F$16,1)</f>
        <v>9</v>
      </c>
      <c r="F12" s="35">
        <f>O12+U12+AA12+AG12+AM12+AS12</f>
        <v>53</v>
      </c>
      <c r="G12" s="36">
        <f>IF(K12=0,1,0)+IF(Q12=0,1,0)+IF(W12=0,1,0)+IF(AC12=0,1,0)+IF(AI12=0,1,0)+IF(AO12=0,1,0)</f>
        <v>3</v>
      </c>
      <c r="H12" s="37">
        <f>K12+Q12+W12+AC12+AI12+AO12</f>
        <v>3</v>
      </c>
      <c r="I12" s="38">
        <f>N12+T12+Z12+AF12+AL12+AR12</f>
        <v>449.33</v>
      </c>
      <c r="J12" s="39">
        <v>65.47</v>
      </c>
      <c r="K12" s="43">
        <v>0</v>
      </c>
      <c r="L12" s="41">
        <v>0</v>
      </c>
      <c r="M12" s="41">
        <v>0</v>
      </c>
      <c r="N12" s="42">
        <f>IF((OR(J12="",J12="DNF",J12="DQ",J12="DNC")),"",(J12+(5*K12)+(L12*10)-(M12*10)))</f>
        <v>65.47</v>
      </c>
      <c r="O12" s="37">
        <f>IF(N12="",Default_Rank_Score,RANK(N12,N$3:N$16,1))</f>
        <v>10</v>
      </c>
      <c r="P12" s="39">
        <v>81.31</v>
      </c>
      <c r="Q12" s="43">
        <v>0</v>
      </c>
      <c r="R12" s="41">
        <v>0</v>
      </c>
      <c r="S12" s="41">
        <v>0</v>
      </c>
      <c r="T12" s="44">
        <f>IF((OR(P12="",P12="DNF",P12="DQ",P12="DNC")),"",(P12+(5*Q12)+(R12*10)-(S12*10)))</f>
        <v>81.31</v>
      </c>
      <c r="U12" s="45">
        <f>IF(T12="",Default_Rank_Score,RANK(T12,T$3:T$16,1))</f>
        <v>9</v>
      </c>
      <c r="V12" s="39">
        <v>78.93</v>
      </c>
      <c r="W12" s="43">
        <v>1</v>
      </c>
      <c r="X12" s="41">
        <v>0</v>
      </c>
      <c r="Y12" s="41">
        <v>0</v>
      </c>
      <c r="Z12" s="44">
        <f>IF((OR(V12="",V12="DNF",V12="DQ",V12="DNC")),"",(V12+(5*W12)+(X12*10)-(Y12*10)))</f>
        <v>83.93</v>
      </c>
      <c r="AA12" s="45">
        <f>IF(Z12="",Default_Rank_Score,RANK(Z12,Z$3:Z$16,1))</f>
        <v>10</v>
      </c>
      <c r="AB12" s="39">
        <v>58.68</v>
      </c>
      <c r="AC12" s="43">
        <v>0</v>
      </c>
      <c r="AD12" s="41">
        <v>0</v>
      </c>
      <c r="AE12" s="41">
        <v>0</v>
      </c>
      <c r="AF12" s="44">
        <f>IF((OR(AB12="",AB12="DNF",AB12="DQ",AB12="DNC")),"",(AB12+(5*AC12)+(AD12*10)-(AE12*10)))</f>
        <v>58.68</v>
      </c>
      <c r="AG12" s="45">
        <f>IF(AF12="",Default_Rank_Score,RANK(AF12,AF$3:AF$16,1))</f>
        <v>6</v>
      </c>
      <c r="AH12" s="39">
        <v>79.98</v>
      </c>
      <c r="AI12" s="43">
        <v>1</v>
      </c>
      <c r="AJ12" s="41">
        <v>0</v>
      </c>
      <c r="AK12" s="41">
        <v>0</v>
      </c>
      <c r="AL12" s="44">
        <f>IF((OR(AH12="",AH12="DNF",AH12="DQ",AH12="DNC")),"",(AH12+(5*AI12)+(AJ12*10)-(AK12*10)))</f>
        <v>84.98</v>
      </c>
      <c r="AM12" s="45">
        <f>IF(AL12="",Default_Rank_Score,RANK(AL12,AL$3:AL$16,1))</f>
        <v>9</v>
      </c>
      <c r="AN12" s="39">
        <v>69.96</v>
      </c>
      <c r="AO12" s="43">
        <v>1</v>
      </c>
      <c r="AP12" s="41">
        <v>0</v>
      </c>
      <c r="AQ12" s="41">
        <v>0</v>
      </c>
      <c r="AR12" s="44">
        <f>IF((OR(AN12="",AN12="DNF",AN12="DQ",AN12="DNC")),"",(AN12+(5*AO12)+(AP12*10)-(AQ12*10)))</f>
        <v>74.96</v>
      </c>
      <c r="AS12" s="45">
        <f>IF(AR12="",Default_Rank_Score,RANK(AR12,AR$3:AR$16,1))</f>
        <v>9</v>
      </c>
    </row>
    <row r="13" spans="1:46" s="46" customFormat="1" ht="15.75">
      <c r="A13" s="30" t="s">
        <v>39</v>
      </c>
      <c r="B13" s="31"/>
      <c r="C13" s="32"/>
      <c r="D13" s="33"/>
      <c r="E13" s="34">
        <f>RANK(F13,F$3:F$16,1)</f>
        <v>10</v>
      </c>
      <c r="F13" s="35">
        <f>O13+U13+AA13+AG13+AM13+AS13</f>
        <v>57</v>
      </c>
      <c r="G13" s="36">
        <f>IF(K13=0,1,0)+IF(Q13=0,1,0)+IF(W13=0,1,0)+IF(AC13=0,1,0)+IF(AI13=0,1,0)+IF(AO13=0,1,0)</f>
        <v>4</v>
      </c>
      <c r="H13" s="37">
        <f>K13+Q13+W13+AC13+AI13+AO13</f>
        <v>16</v>
      </c>
      <c r="I13" s="38">
        <f>N13+T13+Z13+AF13+AL13+AR13</f>
        <v>511.20000000000005</v>
      </c>
      <c r="J13" s="39">
        <v>58.24</v>
      </c>
      <c r="K13" s="43">
        <v>0</v>
      </c>
      <c r="L13" s="41">
        <v>0</v>
      </c>
      <c r="M13" s="41">
        <v>0</v>
      </c>
      <c r="N13" s="42">
        <f>IF((OR(J13="",J13="DNF",J13="DQ",J13="DNC")),"",(J13+(5*K13)+(L13*10)-(M13*10)))</f>
        <v>58.24</v>
      </c>
      <c r="O13" s="37">
        <f>IF(N13="",Default_Rank_Score,RANK(N13,N$3:N$16,1))</f>
        <v>9</v>
      </c>
      <c r="P13" s="39">
        <v>77.59</v>
      </c>
      <c r="Q13" s="43">
        <v>8</v>
      </c>
      <c r="R13" s="41">
        <v>0</v>
      </c>
      <c r="S13" s="41">
        <v>0</v>
      </c>
      <c r="T13" s="44">
        <f>IF((OR(P13="",P13="DNF",P13="DQ",P13="DNC")),"",(P13+(5*Q13)+(R13*10)-(S13*10)))</f>
        <v>117.59</v>
      </c>
      <c r="U13" s="45">
        <f>IF(T13="",Default_Rank_Score,RANK(T13,T$3:T$16,1))</f>
        <v>10</v>
      </c>
      <c r="V13" s="39">
        <v>57.38</v>
      </c>
      <c r="W13" s="43">
        <v>8</v>
      </c>
      <c r="X13" s="41">
        <v>0</v>
      </c>
      <c r="Y13" s="41">
        <v>0</v>
      </c>
      <c r="Z13" s="44">
        <f>IF((OR(V13="",V13="DNF",V13="DQ",V13="DNC")),"",(V13+(5*W13)+(X13*10)-(Y13*10)))</f>
        <v>97.38</v>
      </c>
      <c r="AA13" s="45">
        <f>IF(Z13="",Default_Rank_Score,RANK(Z13,Z$3:Z$16,1))</f>
        <v>11</v>
      </c>
      <c r="AB13" s="39">
        <v>72.82</v>
      </c>
      <c r="AC13" s="43">
        <v>0</v>
      </c>
      <c r="AD13" s="41">
        <v>1</v>
      </c>
      <c r="AE13" s="41">
        <v>0</v>
      </c>
      <c r="AF13" s="44">
        <f>IF((OR(AB13="",AB13="DNF",AB13="DQ",AB13="DNC")),"",(AB13+(5*AC13)+(AD13*10)-(AE13*10)))</f>
        <v>82.82</v>
      </c>
      <c r="AG13" s="45">
        <f>IF(AF13="",Default_Rank_Score,RANK(AF13,AF$3:AF$16,1))</f>
        <v>9</v>
      </c>
      <c r="AH13" s="39">
        <v>85.36</v>
      </c>
      <c r="AI13" s="43">
        <v>0</v>
      </c>
      <c r="AJ13" s="41">
        <v>0</v>
      </c>
      <c r="AK13" s="41">
        <v>0</v>
      </c>
      <c r="AL13" s="44">
        <f>IF((OR(AH13="",AH13="DNF",AH13="DQ",AH13="DNC")),"",(AH13+(5*AI13)+(AJ13*10)-(AK13*10)))</f>
        <v>85.36</v>
      </c>
      <c r="AM13" s="45">
        <f>IF(AL13="",Default_Rank_Score,RANK(AL13,AL$3:AL$16,1))</f>
        <v>10</v>
      </c>
      <c r="AN13" s="39">
        <v>69.81</v>
      </c>
      <c r="AO13" s="43">
        <v>0</v>
      </c>
      <c r="AP13" s="41">
        <v>0</v>
      </c>
      <c r="AQ13" s="41">
        <v>0</v>
      </c>
      <c r="AR13" s="44">
        <f>IF((OR(AN13="",AN13="DNF",AN13="DQ",AN13="DNC")),"",(AN13+(5*AO13)+(AP13*10)-(AQ13*10)))</f>
        <v>69.81</v>
      </c>
      <c r="AS13" s="45">
        <f>IF(AR13="",Default_Rank_Score,RANK(AR13,AR$3:AR$16,1))</f>
        <v>8</v>
      </c>
      <c r="AT13" s="46" t="s">
        <v>50</v>
      </c>
    </row>
    <row r="14" spans="1:46" s="46" customFormat="1" ht="15.75">
      <c r="A14" s="30" t="s">
        <v>37</v>
      </c>
      <c r="B14" s="31"/>
      <c r="C14" s="32"/>
      <c r="D14" s="33"/>
      <c r="E14" s="34">
        <f>RANK(F14,F$3:F$16,1)</f>
        <v>11</v>
      </c>
      <c r="F14" s="35">
        <f>O14+U14+AA14+AG14+AM14+AS14</f>
        <v>63</v>
      </c>
      <c r="G14" s="36">
        <f>IF(K14=0,1,0)+IF(Q14=0,1,0)+IF(W14=0,1,0)+IF(AC14=0,1,0)+IF(AI14=0,1,0)+IF(AO14=0,1,0)</f>
        <v>5</v>
      </c>
      <c r="H14" s="37">
        <f>K14+Q14+W14+AC14+AI14+AO14</f>
        <v>8</v>
      </c>
      <c r="I14" s="38">
        <f>N14+T14+Z14+AF14+AL14+AR14</f>
        <v>1547.86</v>
      </c>
      <c r="J14" s="39">
        <v>79.6</v>
      </c>
      <c r="K14" s="43">
        <v>0</v>
      </c>
      <c r="L14" s="41">
        <v>0</v>
      </c>
      <c r="M14" s="41">
        <v>0</v>
      </c>
      <c r="N14" s="42">
        <f>IF((OR(J14="",J14="DNF",J14="DQ",J14="DNC")),"",(J14+(5*K14)+(L14*10)-(M14*10)))</f>
        <v>79.6</v>
      </c>
      <c r="O14" s="37">
        <f>IF(N14="",Default_Rank_Score,RANK(N14,N$3:N$16,1))</f>
        <v>11</v>
      </c>
      <c r="P14" s="39">
        <v>121.7</v>
      </c>
      <c r="Q14" s="40">
        <v>0</v>
      </c>
      <c r="R14" s="41">
        <v>0</v>
      </c>
      <c r="S14" s="41">
        <v>0</v>
      </c>
      <c r="T14" s="44">
        <f>IF((OR(P14="",P14="DNF",P14="DQ",P14="DNC")),"",(P14+(5*Q14)+(R14*10)-(S14*10)))</f>
        <v>121.7</v>
      </c>
      <c r="U14" s="45">
        <f>IF(T14="",Default_Rank_Score,RANK(T14,T$3:T$16,1))</f>
        <v>11</v>
      </c>
      <c r="V14" s="39">
        <v>75.6</v>
      </c>
      <c r="W14" s="43">
        <v>0</v>
      </c>
      <c r="X14" s="41">
        <v>0</v>
      </c>
      <c r="Y14" s="41">
        <v>0</v>
      </c>
      <c r="Z14" s="44">
        <f>IF((OR(V14="",V14="DNF",V14="DQ",V14="DNC")),"",(V14+(5*W14)+(X14*10)-(Y14*10)))</f>
        <v>75.6</v>
      </c>
      <c r="AA14" s="45">
        <f>IF(Z14="",Default_Rank_Score,RANK(Z14,Z$3:Z$16,1))</f>
        <v>8</v>
      </c>
      <c r="AB14" s="39">
        <v>99.53</v>
      </c>
      <c r="AC14" s="43">
        <v>0</v>
      </c>
      <c r="AD14" s="41">
        <v>0</v>
      </c>
      <c r="AE14" s="41">
        <v>0</v>
      </c>
      <c r="AF14" s="44">
        <f>IF((OR(AB14="",AB14="DNF",AB14="DQ",AB14="DNC")),"",(AB14+(5*AC14)+(AD14*10)-(AE14*10)))</f>
        <v>99.53</v>
      </c>
      <c r="AG14" s="45">
        <f>IF(AF14="",Default_Rank_Score,RANK(AF14,AF$3:AF$16,1))</f>
        <v>10</v>
      </c>
      <c r="AH14" s="39">
        <v>999</v>
      </c>
      <c r="AI14" s="43">
        <v>8</v>
      </c>
      <c r="AJ14" s="41">
        <v>0</v>
      </c>
      <c r="AK14" s="41">
        <v>0</v>
      </c>
      <c r="AL14" s="44">
        <f>IF((OR(AH14="",AH14="DNF",AH14="DQ",AH14="DNC")),"",(AH14+(5*AI14)+(AJ14*10)-(AK14*10)))</f>
        <v>1039</v>
      </c>
      <c r="AM14" s="45">
        <f>IF(AL14="",Default_Rank_Score,RANK(AL14,AL$3:AL$16,1))</f>
        <v>12</v>
      </c>
      <c r="AN14" s="39">
        <v>132.43</v>
      </c>
      <c r="AO14" s="43">
        <v>0</v>
      </c>
      <c r="AP14" s="41">
        <v>0</v>
      </c>
      <c r="AQ14" s="41">
        <v>0</v>
      </c>
      <c r="AR14" s="44">
        <f>IF((OR(AN14="",AN14="DNF",AN14="DQ",AN14="DNC")),"",(AN14+(5*AO14)+(AP14*10)-(AQ14*10)))</f>
        <v>132.43</v>
      </c>
      <c r="AS14" s="45">
        <f>IF(AR14="",Default_Rank_Score,RANK(AR14,AR$3:AR$16,1))</f>
        <v>11</v>
      </c>
      <c r="AT14" s="46" t="s">
        <v>48</v>
      </c>
    </row>
    <row r="15" spans="1:45" s="46" customFormat="1" ht="15.75">
      <c r="A15" s="47" t="s">
        <v>33</v>
      </c>
      <c r="B15" s="31"/>
      <c r="C15" s="32"/>
      <c r="D15" s="33"/>
      <c r="E15" s="34">
        <f>RANK(F15,F$3:F$16,1)</f>
        <v>12</v>
      </c>
      <c r="F15" s="35">
        <f>O15+U15+AA15+AG15+AM15+AS15</f>
        <v>70</v>
      </c>
      <c r="G15" s="36">
        <f>IF(K15=0,1,0)+IF(Q15=0,1,0)+IF(W15=0,1,0)+IF(AC15=0,1,0)+IF(AI15=0,1,0)+IF(AO15=0,1,0)</f>
        <v>0</v>
      </c>
      <c r="H15" s="37">
        <f>K15+Q15+W15+AC15+AI15+AO15</f>
        <v>21</v>
      </c>
      <c r="I15" s="38">
        <f>N15+T15+Z15+AF15+AL15+AR15</f>
        <v>913.02</v>
      </c>
      <c r="J15" s="39">
        <v>151.71</v>
      </c>
      <c r="K15" s="43">
        <v>2</v>
      </c>
      <c r="L15" s="41">
        <v>1</v>
      </c>
      <c r="M15" s="41">
        <v>0</v>
      </c>
      <c r="N15" s="42">
        <f>IF((OR(J15="",J15="DNF",J15="DQ",J15="DNC")),"",(J15+(5*K15)+(L15*10)-(M15*10)))</f>
        <v>171.71</v>
      </c>
      <c r="O15" s="37">
        <f>IF(N15="",Default_Rank_Score,RANK(N15,N$3:N$16,1))</f>
        <v>12</v>
      </c>
      <c r="P15" s="39">
        <v>133.54</v>
      </c>
      <c r="Q15" s="43">
        <v>4</v>
      </c>
      <c r="R15" s="41">
        <v>0</v>
      </c>
      <c r="S15" s="41">
        <v>0</v>
      </c>
      <c r="T15" s="44">
        <f>IF((OR(P15="",P15="DNF",P15="DQ",P15="DNC")),"",(P15+(5*Q15)+(R15*10)-(S15*10)))</f>
        <v>153.54</v>
      </c>
      <c r="U15" s="45">
        <f>IF(T15="",Default_Rank_Score,RANK(T15,T$3:T$16,1))</f>
        <v>12</v>
      </c>
      <c r="V15" s="39">
        <v>105.4</v>
      </c>
      <c r="W15" s="43">
        <v>2</v>
      </c>
      <c r="X15" s="41">
        <v>0</v>
      </c>
      <c r="Y15" s="41">
        <v>0</v>
      </c>
      <c r="Z15" s="44">
        <f>IF((OR(V15="",V15="DNF",V15="DQ",V15="DNC")),"",(V15+(5*W15)+(X15*10)-(Y15*10)))</f>
        <v>115.4</v>
      </c>
      <c r="AA15" s="45">
        <f>IF(Z15="",Default_Rank_Score,RANK(Z15,Z$3:Z$16,1))</f>
        <v>12</v>
      </c>
      <c r="AB15" s="39">
        <v>108.16</v>
      </c>
      <c r="AC15" s="43">
        <v>6</v>
      </c>
      <c r="AD15" s="41">
        <v>0</v>
      </c>
      <c r="AE15" s="41">
        <v>0</v>
      </c>
      <c r="AF15" s="44">
        <f>IF((OR(AB15="",AB15="DNF",AB15="DQ",AB15="DNC")),"",(AB15+(5*AC15)+(AD15*10)-(AE15*10)))</f>
        <v>138.16</v>
      </c>
      <c r="AG15" s="45">
        <f>IF(AF15="",Default_Rank_Score,RANK(AF15,AF$3:AF$16,1))</f>
        <v>11</v>
      </c>
      <c r="AH15" s="39">
        <v>135.25</v>
      </c>
      <c r="AI15" s="43">
        <v>3</v>
      </c>
      <c r="AJ15" s="41">
        <v>1</v>
      </c>
      <c r="AK15" s="41">
        <v>0</v>
      </c>
      <c r="AL15" s="44">
        <f>IF((OR(AH15="",AH15="DNF",AH15="DQ",AH15="DNC")),"",(AH15+(5*AI15)+(AJ15*10)-(AK15*10)))</f>
        <v>160.25</v>
      </c>
      <c r="AM15" s="45">
        <f>IF(AL15="",Default_Rank_Score,RANK(AL15,AL$3:AL$16,1))</f>
        <v>11</v>
      </c>
      <c r="AN15" s="39">
        <v>153.96</v>
      </c>
      <c r="AO15" s="43">
        <v>4</v>
      </c>
      <c r="AP15" s="41">
        <v>0</v>
      </c>
      <c r="AQ15" s="41">
        <v>0</v>
      </c>
      <c r="AR15" s="44">
        <f>IF((OR(AN15="",AN15="DNF",AN15="DQ",AN15="DNC")),"",(AN15+(5*AO15)+(AP15*10)-(AQ15*10)))</f>
        <v>173.96</v>
      </c>
      <c r="AS15" s="45">
        <f>IF(AR15="",Default_Rank_Score,RANK(AR15,AR$3:AR$16,1))</f>
        <v>12</v>
      </c>
    </row>
    <row r="16" spans="1:45" s="56" customFormat="1" ht="16.5" thickBot="1">
      <c r="A16" s="48" t="s">
        <v>18</v>
      </c>
      <c r="B16" s="48"/>
      <c r="C16" s="48"/>
      <c r="D16" s="48"/>
      <c r="E16" s="49"/>
      <c r="F16" s="50"/>
      <c r="G16" s="51"/>
      <c r="H16" s="52"/>
      <c r="I16" s="53"/>
      <c r="J16" s="54"/>
      <c r="K16" s="50"/>
      <c r="L16" s="50"/>
      <c r="M16" s="50"/>
      <c r="N16" s="55"/>
      <c r="O16" s="52"/>
      <c r="P16" s="54"/>
      <c r="Q16" s="50"/>
      <c r="R16" s="50"/>
      <c r="S16" s="50"/>
      <c r="T16" s="55"/>
      <c r="U16" s="52"/>
      <c r="V16" s="54"/>
      <c r="W16" s="50"/>
      <c r="X16" s="50"/>
      <c r="Y16" s="50"/>
      <c r="Z16" s="55"/>
      <c r="AA16" s="52"/>
      <c r="AB16" s="54"/>
      <c r="AC16" s="50"/>
      <c r="AD16" s="50"/>
      <c r="AE16" s="50"/>
      <c r="AF16" s="55"/>
      <c r="AG16" s="52"/>
      <c r="AH16" s="54"/>
      <c r="AI16" s="50"/>
      <c r="AJ16" s="50"/>
      <c r="AK16" s="50"/>
      <c r="AL16" s="55"/>
      <c r="AM16" s="52"/>
      <c r="AN16" s="54"/>
      <c r="AO16" s="50"/>
      <c r="AP16" s="50"/>
      <c r="AQ16" s="50"/>
      <c r="AR16" s="55"/>
      <c r="AS16" s="52"/>
    </row>
    <row r="17" spans="1:45" s="56" customFormat="1" ht="15">
      <c r="A17" s="57" t="s">
        <v>19</v>
      </c>
      <c r="B17" s="58"/>
      <c r="C17" s="58"/>
      <c r="D17" s="58"/>
      <c r="E17" s="59"/>
      <c r="F17" s="60"/>
      <c r="G17" s="61"/>
      <c r="H17" s="62"/>
      <c r="I17" s="63"/>
      <c r="J17" s="64">
        <v>200</v>
      </c>
      <c r="K17" s="60"/>
      <c r="L17" s="60"/>
      <c r="M17" s="60"/>
      <c r="N17" s="65"/>
      <c r="O17" s="60"/>
      <c r="P17" s="64">
        <v>200</v>
      </c>
      <c r="Q17" s="60"/>
      <c r="R17" s="60"/>
      <c r="S17" s="60"/>
      <c r="T17" s="65"/>
      <c r="U17" s="60"/>
      <c r="V17" s="64">
        <v>200</v>
      </c>
      <c r="W17" s="60"/>
      <c r="X17" s="60"/>
      <c r="Y17" s="60"/>
      <c r="Z17" s="65"/>
      <c r="AA17" s="60"/>
      <c r="AB17" s="64">
        <v>200</v>
      </c>
      <c r="AC17" s="60"/>
      <c r="AD17" s="60"/>
      <c r="AE17" s="60"/>
      <c r="AF17" s="65"/>
      <c r="AG17" s="60"/>
      <c r="AH17" s="64">
        <v>200</v>
      </c>
      <c r="AI17" s="60"/>
      <c r="AJ17" s="60"/>
      <c r="AK17" s="60"/>
      <c r="AL17" s="65"/>
      <c r="AM17" s="60"/>
      <c r="AN17" s="64">
        <v>200</v>
      </c>
      <c r="AO17" s="60"/>
      <c r="AP17" s="60"/>
      <c r="AQ17" s="60"/>
      <c r="AR17" s="65"/>
      <c r="AS17" s="60"/>
    </row>
    <row r="18" spans="1:45" s="56" customFormat="1" ht="15">
      <c r="A18" s="66" t="s">
        <v>20</v>
      </c>
      <c r="B18" s="67"/>
      <c r="C18" s="67"/>
      <c r="D18" s="67"/>
      <c r="E18" s="68"/>
      <c r="F18" s="69"/>
      <c r="G18" s="70"/>
      <c r="H18" s="71"/>
      <c r="I18" s="72"/>
      <c r="J18" s="73">
        <v>20</v>
      </c>
      <c r="K18" s="69"/>
      <c r="L18" s="69"/>
      <c r="M18" s="69"/>
      <c r="N18" s="74"/>
      <c r="O18" s="69"/>
      <c r="P18" s="73">
        <v>20</v>
      </c>
      <c r="Q18" s="69"/>
      <c r="R18" s="69"/>
      <c r="S18" s="69"/>
      <c r="T18" s="74"/>
      <c r="U18" s="69"/>
      <c r="V18" s="73">
        <v>20</v>
      </c>
      <c r="W18" s="69"/>
      <c r="X18" s="69"/>
      <c r="Y18" s="69"/>
      <c r="Z18" s="74"/>
      <c r="AA18" s="69"/>
      <c r="AB18" s="73">
        <v>20</v>
      </c>
      <c r="AC18" s="69"/>
      <c r="AD18" s="69"/>
      <c r="AE18" s="69"/>
      <c r="AF18" s="74"/>
      <c r="AG18" s="69"/>
      <c r="AH18" s="73">
        <v>20</v>
      </c>
      <c r="AI18" s="69"/>
      <c r="AJ18" s="69"/>
      <c r="AK18" s="69"/>
      <c r="AL18" s="74"/>
      <c r="AM18" s="69"/>
      <c r="AN18" s="73">
        <v>20</v>
      </c>
      <c r="AO18" s="69"/>
      <c r="AP18" s="69"/>
      <c r="AQ18" s="69"/>
      <c r="AR18" s="74"/>
      <c r="AS18" s="69"/>
    </row>
    <row r="19" spans="1:45" s="56" customFormat="1" ht="15">
      <c r="A19" s="66" t="s">
        <v>21</v>
      </c>
      <c r="B19" s="67"/>
      <c r="C19" s="67"/>
      <c r="D19" s="67"/>
      <c r="E19" s="68"/>
      <c r="F19" s="69"/>
      <c r="G19" s="70"/>
      <c r="H19" s="71"/>
      <c r="I19" s="72"/>
      <c r="J19" s="73">
        <f>MIN(J3:J16)</f>
        <v>22.85</v>
      </c>
      <c r="K19" s="69"/>
      <c r="L19" s="69"/>
      <c r="M19" s="69"/>
      <c r="N19" s="74">
        <f>MIN(N3:N16)</f>
        <v>25.07</v>
      </c>
      <c r="O19" s="69"/>
      <c r="P19" s="73">
        <f>MIN(P3:P16)</f>
        <v>27.59</v>
      </c>
      <c r="Q19" s="69"/>
      <c r="R19" s="69"/>
      <c r="S19" s="69"/>
      <c r="T19" s="74">
        <f>MIN(T3:T16)</f>
        <v>27.59</v>
      </c>
      <c r="U19" s="69"/>
      <c r="V19" s="73">
        <f>MIN(V3:V16)</f>
        <v>33.01</v>
      </c>
      <c r="W19" s="69"/>
      <c r="X19" s="69"/>
      <c r="Y19" s="69"/>
      <c r="Z19" s="74">
        <f>MIN(Z3:Z16)</f>
        <v>38.01</v>
      </c>
      <c r="AA19" s="69"/>
      <c r="AB19" s="73">
        <f>MIN(AB3:AB16)</f>
        <v>24.13</v>
      </c>
      <c r="AC19" s="69"/>
      <c r="AD19" s="69"/>
      <c r="AE19" s="69"/>
      <c r="AF19" s="74">
        <f>MIN(AF3:AF16)</f>
        <v>29.13</v>
      </c>
      <c r="AG19" s="69"/>
      <c r="AH19" s="73">
        <f>MIN(AH3:AH16)</f>
        <v>37.86</v>
      </c>
      <c r="AI19" s="69"/>
      <c r="AJ19" s="69"/>
      <c r="AK19" s="69"/>
      <c r="AL19" s="74">
        <f>MIN(AL3:AL16)</f>
        <v>38.37</v>
      </c>
      <c r="AM19" s="69"/>
      <c r="AN19" s="73">
        <f>MIN(AN3:AN16)</f>
        <v>27.06</v>
      </c>
      <c r="AO19" s="69"/>
      <c r="AP19" s="69"/>
      <c r="AQ19" s="69"/>
      <c r="AR19" s="74">
        <f>MIN(AR3:AR16)</f>
        <v>27.06</v>
      </c>
      <c r="AS19" s="69"/>
    </row>
    <row r="20" spans="1:45" s="56" customFormat="1" ht="15">
      <c r="A20" s="66" t="s">
        <v>22</v>
      </c>
      <c r="B20" s="67"/>
      <c r="C20" s="67"/>
      <c r="D20" s="67"/>
      <c r="E20" s="68"/>
      <c r="F20" s="69"/>
      <c r="G20" s="70"/>
      <c r="H20" s="71"/>
      <c r="I20" s="72"/>
      <c r="J20" s="73">
        <f>MAX(J3:J16)</f>
        <v>151.71</v>
      </c>
      <c r="K20" s="69"/>
      <c r="L20" s="69"/>
      <c r="M20" s="69"/>
      <c r="N20" s="74">
        <f>MAX(N3:N16)</f>
        <v>171.71</v>
      </c>
      <c r="O20" s="69"/>
      <c r="P20" s="73">
        <f>MAX(P3:P16)</f>
        <v>133.54</v>
      </c>
      <c r="Q20" s="69"/>
      <c r="R20" s="69"/>
      <c r="S20" s="69"/>
      <c r="T20" s="74">
        <f>MAX(T3:T16)</f>
        <v>153.54</v>
      </c>
      <c r="U20" s="69"/>
      <c r="V20" s="73">
        <f>MAX(V3:V16)</f>
        <v>105.4</v>
      </c>
      <c r="W20" s="69"/>
      <c r="X20" s="69"/>
      <c r="Y20" s="69"/>
      <c r="Z20" s="74">
        <f>MAX(Z3:Z16)</f>
        <v>115.4</v>
      </c>
      <c r="AA20" s="69"/>
      <c r="AB20" s="73">
        <f>MAX(AB3:AB16)</f>
        <v>999</v>
      </c>
      <c r="AC20" s="69"/>
      <c r="AD20" s="69"/>
      <c r="AE20" s="69"/>
      <c r="AF20" s="74">
        <f>MAX(AF3:AF16)</f>
        <v>1039</v>
      </c>
      <c r="AG20" s="69"/>
      <c r="AH20" s="73">
        <f>MAX(AH3:AH16)</f>
        <v>999</v>
      </c>
      <c r="AI20" s="69"/>
      <c r="AJ20" s="69"/>
      <c r="AK20" s="69"/>
      <c r="AL20" s="74">
        <f>MAX(AL3:AL16)</f>
        <v>1039</v>
      </c>
      <c r="AM20" s="69"/>
      <c r="AN20" s="73">
        <f>MAX(AN3:AN16)</f>
        <v>153.96</v>
      </c>
      <c r="AO20" s="69"/>
      <c r="AP20" s="69"/>
      <c r="AQ20" s="69"/>
      <c r="AR20" s="74">
        <f>MAX(AR3:AR16)</f>
        <v>173.96</v>
      </c>
      <c r="AS20" s="69"/>
    </row>
    <row r="21" spans="1:45" s="56" customFormat="1" ht="15">
      <c r="A21" s="66" t="s">
        <v>23</v>
      </c>
      <c r="B21" s="67"/>
      <c r="C21" s="67"/>
      <c r="D21" s="67"/>
      <c r="E21" s="68"/>
      <c r="F21" s="69"/>
      <c r="G21" s="70"/>
      <c r="H21" s="71"/>
      <c r="I21" s="72"/>
      <c r="J21" s="73">
        <f>AVERAGE(J3:J16)</f>
        <v>50.557500000000005</v>
      </c>
      <c r="K21" s="69"/>
      <c r="L21" s="69"/>
      <c r="M21" s="69"/>
      <c r="N21" s="75">
        <f>AVERAGE(N3:N16)</f>
        <v>53.89083333333334</v>
      </c>
      <c r="O21" s="69"/>
      <c r="P21" s="73">
        <f>AVERAGE(P3:P16)</f>
        <v>63.14083333333334</v>
      </c>
      <c r="Q21" s="69"/>
      <c r="R21" s="69"/>
      <c r="S21" s="69"/>
      <c r="T21" s="75">
        <f>AVERAGE(T3:T16)</f>
        <v>68.14083333333333</v>
      </c>
      <c r="U21" s="69"/>
      <c r="V21" s="73">
        <f>AVERAGE(V3:V16)</f>
        <v>54.06916666666667</v>
      </c>
      <c r="W21" s="69"/>
      <c r="X21" s="69"/>
      <c r="Y21" s="69"/>
      <c r="Z21" s="75">
        <f>AVERAGE(Z3:Z16)</f>
        <v>64.06916666666666</v>
      </c>
      <c r="AA21" s="69"/>
      <c r="AB21" s="73">
        <f>AVERAGE(AB3:AB16)</f>
        <v>133.64416666666668</v>
      </c>
      <c r="AC21" s="69"/>
      <c r="AD21" s="69"/>
      <c r="AE21" s="69"/>
      <c r="AF21" s="75">
        <f>AVERAGE(AF3:AF16)</f>
        <v>144.06083333333333</v>
      </c>
      <c r="AG21" s="69"/>
      <c r="AH21" s="73">
        <f>AVERAGE(AH3:AH16)</f>
        <v>142.39833333333334</v>
      </c>
      <c r="AI21" s="69"/>
      <c r="AJ21" s="69"/>
      <c r="AK21" s="69"/>
      <c r="AL21" s="75">
        <f>AVERAGE(AL3:AL16)</f>
        <v>151.565</v>
      </c>
      <c r="AM21" s="69"/>
      <c r="AN21" s="73">
        <f>AVERAGE(AN3:AN16)</f>
        <v>64.58583333333333</v>
      </c>
      <c r="AO21" s="69"/>
      <c r="AP21" s="69"/>
      <c r="AQ21" s="69"/>
      <c r="AR21" s="75">
        <f>AVERAGE(AR3:AR16)</f>
        <v>68.33583333333333</v>
      </c>
      <c r="AS21" s="69"/>
    </row>
    <row r="22" spans="1:45" s="56" customFormat="1" ht="15">
      <c r="A22" s="66" t="s">
        <v>24</v>
      </c>
      <c r="B22" s="67"/>
      <c r="C22" s="67"/>
      <c r="D22" s="67"/>
      <c r="E22" s="68"/>
      <c r="F22" s="69"/>
      <c r="G22" s="70"/>
      <c r="H22" s="71"/>
      <c r="I22" s="72"/>
      <c r="J22" s="73">
        <f>STDEV(J3:J16)</f>
        <v>36.45929913179651</v>
      </c>
      <c r="K22" s="69"/>
      <c r="L22" s="69"/>
      <c r="M22" s="69"/>
      <c r="N22" s="74">
        <f>STDEV(K3:N16)</f>
        <v>30.623176662322997</v>
      </c>
      <c r="O22" s="69"/>
      <c r="P22" s="73">
        <f>STDEV(P3:P16)</f>
        <v>34.89038066399945</v>
      </c>
      <c r="Q22" s="69"/>
      <c r="R22" s="69"/>
      <c r="S22" s="69"/>
      <c r="T22" s="74">
        <f>STDEV(Q3:T16)</f>
        <v>35.88377776013351</v>
      </c>
      <c r="U22" s="69"/>
      <c r="V22" s="73">
        <f>STDEV(V3:V16)</f>
        <v>22.120881314981894</v>
      </c>
      <c r="W22" s="69"/>
      <c r="X22" s="69"/>
      <c r="Y22" s="69"/>
      <c r="Z22" s="74">
        <f>STDEV(W3:Z16)</f>
        <v>30.479282848098595</v>
      </c>
      <c r="AA22" s="69"/>
      <c r="AB22" s="73">
        <f>STDEV(AB3:AB16)</f>
        <v>273.8297188021096</v>
      </c>
      <c r="AC22" s="69"/>
      <c r="AD22" s="69"/>
      <c r="AE22" s="69"/>
      <c r="AF22" s="74">
        <f>STDEV(AC3:AF16)</f>
        <v>150.9175152885763</v>
      </c>
      <c r="AG22" s="69"/>
      <c r="AH22" s="73">
        <f>STDEV(AH3:AH16)</f>
        <v>271.0899638272852</v>
      </c>
      <c r="AI22" s="69"/>
      <c r="AJ22" s="69"/>
      <c r="AK22" s="69"/>
      <c r="AL22" s="74">
        <f>STDEV(AI3:AL16)</f>
        <v>151.27031928866626</v>
      </c>
      <c r="AM22" s="69"/>
      <c r="AN22" s="73">
        <f>STDEV(AN3:AN16)</f>
        <v>39.58617262225269</v>
      </c>
      <c r="AO22" s="69"/>
      <c r="AP22" s="69"/>
      <c r="AQ22" s="69"/>
      <c r="AR22" s="74">
        <f>STDEV(AO3:AR16)</f>
        <v>36.51881386235211</v>
      </c>
      <c r="AS22" s="69"/>
    </row>
    <row r="23" spans="1:45" s="56" customFormat="1" ht="15">
      <c r="A23" s="66" t="s">
        <v>25</v>
      </c>
      <c r="B23" s="67"/>
      <c r="C23" s="67"/>
      <c r="D23" s="67"/>
      <c r="E23" s="68"/>
      <c r="F23" s="69"/>
      <c r="G23" s="70"/>
      <c r="H23" s="71"/>
      <c r="I23" s="72"/>
      <c r="J23" s="73"/>
      <c r="K23" s="69">
        <f>MAX(K3:K16)</f>
        <v>3</v>
      </c>
      <c r="L23" s="69"/>
      <c r="M23" s="69"/>
      <c r="N23" s="74"/>
      <c r="O23" s="69"/>
      <c r="P23" s="73"/>
      <c r="Q23" s="69">
        <f>MAX(Q3:Q16)</f>
        <v>8</v>
      </c>
      <c r="R23" s="69"/>
      <c r="S23" s="69"/>
      <c r="T23" s="74"/>
      <c r="U23" s="69"/>
      <c r="V23" s="73"/>
      <c r="W23" s="69">
        <f>MAX(W3:W16)</f>
        <v>8</v>
      </c>
      <c r="X23" s="69"/>
      <c r="Y23" s="69"/>
      <c r="Z23" s="74"/>
      <c r="AA23" s="69"/>
      <c r="AB23" s="73"/>
      <c r="AC23" s="69">
        <f>MAX(AC3:AC16)</f>
        <v>8</v>
      </c>
      <c r="AD23" s="69"/>
      <c r="AE23" s="69"/>
      <c r="AF23" s="74"/>
      <c r="AG23" s="69"/>
      <c r="AH23" s="73"/>
      <c r="AI23" s="69">
        <f>MAX(AI3:AI16)</f>
        <v>8</v>
      </c>
      <c r="AJ23" s="69"/>
      <c r="AK23" s="69"/>
      <c r="AL23" s="74"/>
      <c r="AM23" s="69"/>
      <c r="AN23" s="73"/>
      <c r="AO23" s="69">
        <f>MAX(AO3:AO16)</f>
        <v>4</v>
      </c>
      <c r="AP23" s="69"/>
      <c r="AQ23" s="69"/>
      <c r="AR23" s="74"/>
      <c r="AS23" s="69"/>
    </row>
    <row r="24" spans="1:45" s="56" customFormat="1" ht="15.75" thickBot="1">
      <c r="A24" s="76" t="s">
        <v>26</v>
      </c>
      <c r="B24" s="77"/>
      <c r="C24" s="77"/>
      <c r="D24" s="77"/>
      <c r="E24" s="49"/>
      <c r="F24" s="50"/>
      <c r="G24" s="51"/>
      <c r="H24" s="52"/>
      <c r="I24" s="53"/>
      <c r="J24" s="54"/>
      <c r="K24" s="50">
        <f>AVERAGE(K3:K16)</f>
        <v>0.5</v>
      </c>
      <c r="L24" s="50"/>
      <c r="M24" s="50"/>
      <c r="N24" s="55"/>
      <c r="O24" s="50"/>
      <c r="P24" s="54"/>
      <c r="Q24" s="50">
        <f>AVERAGE(Q3:Q16)</f>
        <v>1</v>
      </c>
      <c r="R24" s="50"/>
      <c r="S24" s="50"/>
      <c r="T24" s="55"/>
      <c r="U24" s="50"/>
      <c r="V24" s="54"/>
      <c r="W24" s="50">
        <f>AVERAGE(W3:W16)</f>
        <v>1.8333333333333333</v>
      </c>
      <c r="X24" s="50"/>
      <c r="Y24" s="50"/>
      <c r="Z24" s="55"/>
      <c r="AA24" s="50"/>
      <c r="AB24" s="54"/>
      <c r="AC24" s="50">
        <f>AVERAGE(AC3:AC16)</f>
        <v>1.75</v>
      </c>
      <c r="AD24" s="50"/>
      <c r="AE24" s="50"/>
      <c r="AF24" s="55"/>
      <c r="AG24" s="50"/>
      <c r="AH24" s="54"/>
      <c r="AI24" s="50">
        <f>AVERAGE(AI3:AI16)</f>
        <v>1.5</v>
      </c>
      <c r="AJ24" s="50"/>
      <c r="AK24" s="50"/>
      <c r="AL24" s="55"/>
      <c r="AM24" s="50"/>
      <c r="AN24" s="54"/>
      <c r="AO24" s="50">
        <f>AVERAGE(AO3:AO16)</f>
        <v>0.75</v>
      </c>
      <c r="AP24" s="50"/>
      <c r="AQ24" s="50"/>
      <c r="AR24" s="55"/>
      <c r="AS24" s="50"/>
    </row>
    <row r="25" spans="1:45" s="56" customFormat="1" ht="15">
      <c r="A25" s="78" t="s">
        <v>27</v>
      </c>
      <c r="B25" s="79"/>
      <c r="C25" s="79"/>
      <c r="D25" s="79"/>
      <c r="E25" s="80">
        <v>12</v>
      </c>
      <c r="F25" s="81"/>
      <c r="G25" s="81"/>
      <c r="H25" s="81"/>
      <c r="I25" s="81"/>
      <c r="J25" s="82"/>
      <c r="K25" s="81"/>
      <c r="L25" s="81"/>
      <c r="M25" s="81"/>
      <c r="N25" s="82"/>
      <c r="O25" s="81"/>
      <c r="P25" s="82"/>
      <c r="Q25" s="81"/>
      <c r="R25" s="81"/>
      <c r="S25" s="81"/>
      <c r="T25" s="82"/>
      <c r="U25" s="81"/>
      <c r="V25" s="82"/>
      <c r="W25" s="81"/>
      <c r="X25" s="81"/>
      <c r="Y25" s="81"/>
      <c r="Z25" s="82"/>
      <c r="AA25" s="81"/>
      <c r="AB25" s="82"/>
      <c r="AC25" s="81"/>
      <c r="AD25" s="81"/>
      <c r="AE25" s="81"/>
      <c r="AF25" s="82"/>
      <c r="AG25" s="81"/>
      <c r="AH25" s="82"/>
      <c r="AI25" s="81"/>
      <c r="AJ25" s="81"/>
      <c r="AK25" s="81"/>
      <c r="AL25" s="82"/>
      <c r="AM25" s="81"/>
      <c r="AN25" s="82"/>
      <c r="AO25" s="81"/>
      <c r="AP25" s="81"/>
      <c r="AQ25" s="81"/>
      <c r="AR25" s="82"/>
      <c r="AS25" s="81"/>
    </row>
  </sheetData>
  <sheetProtection insertRows="0" deleteRows="0" selectLockedCells="1" sort="0"/>
  <mergeCells count="6">
    <mergeCell ref="AH1:AK1"/>
    <mergeCell ref="AN1:AQ1"/>
    <mergeCell ref="J1:M1"/>
    <mergeCell ref="P1:S1"/>
    <mergeCell ref="V1:Y1"/>
    <mergeCell ref="AB1:AE1"/>
  </mergeCells>
  <dataValidations count="5">
    <dataValidation type="whole" allowBlank="1" showErrorMessage="1" errorTitle="Must be 0 or 1" error="You either have a procedural penanty or not.&#10;Legal Values are 0 or 1." sqref="AJ4:AK15 X4:Y15 L4:M15 AD4:AE15 R4:S15 AP4:AQ15">
      <formula1>0</formula1>
      <formula2>1</formula2>
    </dataValidation>
    <dataValidation errorStyle="warning" type="decimal" allowBlank="1" showErrorMessage="1" errorTitle="That's a lot of misses" error="It's unusual to miss more than 10" sqref="AI4:AI15 K4:K15 Q4:Q15 W4:W15 AC4:AC15 AO4:AO15">
      <formula1>0</formula1>
      <formula2>10</formula2>
    </dataValidation>
    <dataValidation errorStyle="warning" type="decimal" allowBlank="1" errorTitle="New Max or Min" error="Please verify your data" sqref="P4:P15 V4:V15 AB4:AB15">
      <formula1>#REF!</formula1>
      <formula2>#REF!</formula2>
    </dataValidation>
    <dataValidation allowBlank="1" showInputMessage="1" sqref="J4:J15"/>
    <dataValidation errorStyle="warning" type="decimal" allowBlank="1" errorTitle="New Max or Min" error="Please verify your data" sqref="AH4:AH15 AN4:AN15">
      <formula1>#REF!</formula1>
      <formula2>#REF!</formula2>
    </dataValidation>
  </dataValidations>
  <printOptions horizontalCentered="1"/>
  <pageMargins left="0.25" right="0.25" top="1.5" bottom="0.5" header="0.25" footer="0.25"/>
  <pageSetup fitToHeight="0" fitToWidth="1" horizontalDpi="300" verticalDpi="300" orientation="landscape" scale="41" r:id="rId1"/>
  <headerFooter alignWithMargins="0">
    <oddHeader>&amp;CPage &amp;P&amp;R&amp;F</oddHeader>
  </headerFooter>
  <rowBreaks count="1" manualBreakCount="1">
    <brk id="16" max="255" man="1"/>
  </rowBreaks>
  <colBreaks count="1" manualBreakCount="1">
    <brk id="33" max="1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5"/>
  <sheetViews>
    <sheetView zoomScale="75" zoomScaleNormal="75" zoomScalePageLayoutView="0" workbookViewId="0" topLeftCell="A1">
      <pane xSplit="8" ySplit="3" topLeftCell="I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1" sqref="A1:AT15"/>
    </sheetView>
  </sheetViews>
  <sheetFormatPr defaultColWidth="7.8515625" defaultRowHeight="12.75"/>
  <cols>
    <col min="1" max="1" width="30.28125" style="83" bestFit="1" customWidth="1"/>
    <col min="2" max="2" width="4.7109375" style="83" hidden="1" customWidth="1"/>
    <col min="3" max="3" width="6.28125" style="83" hidden="1" customWidth="1"/>
    <col min="4" max="4" width="4.7109375" style="83" hidden="1" customWidth="1"/>
    <col min="5" max="5" width="6.140625" style="80" customWidth="1"/>
    <col min="6" max="8" width="6.00390625" style="81" customWidth="1"/>
    <col min="9" max="9" width="11.140625" style="81" customWidth="1"/>
    <col min="10" max="10" width="9.140625" style="84" customWidth="1"/>
    <col min="11" max="11" width="3.7109375" style="85" customWidth="1"/>
    <col min="12" max="12" width="3.8515625" style="85" bestFit="1" customWidth="1"/>
    <col min="13" max="13" width="3.8515625" style="85" customWidth="1"/>
    <col min="14" max="14" width="8.8515625" style="82" customWidth="1"/>
    <col min="15" max="15" width="4.57421875" style="81" bestFit="1" customWidth="1"/>
    <col min="16" max="16" width="9.7109375" style="84" customWidth="1"/>
    <col min="17" max="17" width="3.7109375" style="85" customWidth="1"/>
    <col min="18" max="18" width="4.00390625" style="85" bestFit="1" customWidth="1"/>
    <col min="19" max="19" width="3.8515625" style="85" customWidth="1"/>
    <col min="20" max="20" width="9.28125" style="82" customWidth="1"/>
    <col min="21" max="21" width="4.57421875" style="81" bestFit="1" customWidth="1"/>
    <col min="22" max="22" width="9.421875" style="84" customWidth="1"/>
    <col min="23" max="23" width="3.7109375" style="85" customWidth="1"/>
    <col min="24" max="24" width="3.8515625" style="85" bestFit="1" customWidth="1"/>
    <col min="25" max="25" width="3.8515625" style="85" customWidth="1"/>
    <col min="26" max="26" width="8.7109375" style="82" customWidth="1"/>
    <col min="27" max="27" width="4.57421875" style="81" bestFit="1" customWidth="1"/>
    <col min="28" max="28" width="8.57421875" style="84" customWidth="1"/>
    <col min="29" max="29" width="3.7109375" style="85" customWidth="1"/>
    <col min="30" max="30" width="3.8515625" style="85" bestFit="1" customWidth="1"/>
    <col min="31" max="31" width="3.8515625" style="85" customWidth="1"/>
    <col min="32" max="32" width="11.421875" style="82" customWidth="1"/>
    <col min="33" max="33" width="4.57421875" style="81" bestFit="1" customWidth="1"/>
    <col min="34" max="34" width="9.140625" style="84" customWidth="1"/>
    <col min="35" max="35" width="3.7109375" style="85" customWidth="1"/>
    <col min="36" max="36" width="3.8515625" style="85" bestFit="1" customWidth="1"/>
    <col min="37" max="37" width="3.8515625" style="85" customWidth="1"/>
    <col min="38" max="38" width="10.421875" style="82" customWidth="1"/>
    <col min="39" max="39" width="4.57421875" style="81" bestFit="1" customWidth="1"/>
    <col min="40" max="40" width="9.140625" style="84" customWidth="1"/>
    <col min="41" max="41" width="3.7109375" style="85" customWidth="1"/>
    <col min="42" max="43" width="3.8515625" style="85" customWidth="1"/>
    <col min="44" max="44" width="9.00390625" style="82" customWidth="1"/>
    <col min="45" max="45" width="4.57421875" style="81" bestFit="1" customWidth="1"/>
    <col min="46" max="46" width="31.421875" style="86" customWidth="1"/>
    <col min="47" max="16384" width="7.8515625" style="86" customWidth="1"/>
  </cols>
  <sheetData>
    <row r="1" spans="1:45" s="9" customFormat="1" ht="25.5" customHeight="1" thickBot="1">
      <c r="A1" s="1" t="s">
        <v>3</v>
      </c>
      <c r="B1" s="2"/>
      <c r="C1" s="2"/>
      <c r="D1" s="2"/>
      <c r="E1" s="2"/>
      <c r="F1" s="2"/>
      <c r="G1" s="2"/>
      <c r="H1" s="3"/>
      <c r="I1" s="4"/>
      <c r="J1" s="5" t="s">
        <v>4</v>
      </c>
      <c r="K1" s="6"/>
      <c r="L1" s="6"/>
      <c r="M1" s="6"/>
      <c r="N1" s="7"/>
      <c r="O1" s="8"/>
      <c r="P1" s="5" t="s">
        <v>5</v>
      </c>
      <c r="Q1" s="6"/>
      <c r="R1" s="6"/>
      <c r="S1" s="6"/>
      <c r="T1" s="7"/>
      <c r="U1" s="8"/>
      <c r="V1" s="5" t="s">
        <v>6</v>
      </c>
      <c r="W1" s="6"/>
      <c r="X1" s="6"/>
      <c r="Y1" s="6"/>
      <c r="Z1" s="7"/>
      <c r="AA1" s="8"/>
      <c r="AB1" s="5" t="s">
        <v>7</v>
      </c>
      <c r="AC1" s="6"/>
      <c r="AD1" s="6"/>
      <c r="AE1" s="6"/>
      <c r="AF1" s="7"/>
      <c r="AG1" s="8"/>
      <c r="AH1" s="5" t="s">
        <v>8</v>
      </c>
      <c r="AI1" s="6"/>
      <c r="AJ1" s="6"/>
      <c r="AK1" s="6"/>
      <c r="AL1" s="7"/>
      <c r="AM1" s="8"/>
      <c r="AN1" s="5" t="s">
        <v>9</v>
      </c>
      <c r="AO1" s="6"/>
      <c r="AP1" s="6"/>
      <c r="AQ1" s="6"/>
      <c r="AR1" s="7"/>
      <c r="AS1" s="8"/>
    </row>
    <row r="2" spans="1:46" s="21" customFormat="1" ht="78" customHeight="1" thickBot="1">
      <c r="A2" s="10" t="s">
        <v>10</v>
      </c>
      <c r="B2" s="11" t="s">
        <v>0</v>
      </c>
      <c r="C2" s="11" t="s">
        <v>29</v>
      </c>
      <c r="D2" s="11" t="s">
        <v>28</v>
      </c>
      <c r="E2" s="12" t="s">
        <v>11</v>
      </c>
      <c r="F2" s="12" t="s">
        <v>12</v>
      </c>
      <c r="G2" s="13" t="s">
        <v>13</v>
      </c>
      <c r="H2" s="14" t="s">
        <v>14</v>
      </c>
      <c r="I2" s="15" t="s">
        <v>31</v>
      </c>
      <c r="J2" s="16" t="s">
        <v>15</v>
      </c>
      <c r="K2" s="17" t="s">
        <v>1</v>
      </c>
      <c r="L2" s="17" t="s">
        <v>16</v>
      </c>
      <c r="M2" s="17" t="s">
        <v>2</v>
      </c>
      <c r="N2" s="18" t="s">
        <v>17</v>
      </c>
      <c r="O2" s="19" t="s">
        <v>11</v>
      </c>
      <c r="P2" s="16" t="s">
        <v>15</v>
      </c>
      <c r="Q2" s="17" t="s">
        <v>1</v>
      </c>
      <c r="R2" s="17" t="s">
        <v>16</v>
      </c>
      <c r="S2" s="17" t="s">
        <v>2</v>
      </c>
      <c r="T2" s="18" t="s">
        <v>17</v>
      </c>
      <c r="U2" s="19" t="s">
        <v>11</v>
      </c>
      <c r="V2" s="16" t="s">
        <v>15</v>
      </c>
      <c r="W2" s="17" t="s">
        <v>1</v>
      </c>
      <c r="X2" s="17" t="s">
        <v>16</v>
      </c>
      <c r="Y2" s="17" t="s">
        <v>2</v>
      </c>
      <c r="Z2" s="18" t="s">
        <v>17</v>
      </c>
      <c r="AA2" s="19" t="s">
        <v>11</v>
      </c>
      <c r="AB2" s="16" t="s">
        <v>15</v>
      </c>
      <c r="AC2" s="17" t="s">
        <v>1</v>
      </c>
      <c r="AD2" s="17" t="s">
        <v>16</v>
      </c>
      <c r="AE2" s="17" t="s">
        <v>2</v>
      </c>
      <c r="AF2" s="18" t="s">
        <v>17</v>
      </c>
      <c r="AG2" s="19" t="s">
        <v>11</v>
      </c>
      <c r="AH2" s="16" t="s">
        <v>15</v>
      </c>
      <c r="AI2" s="17" t="s">
        <v>1</v>
      </c>
      <c r="AJ2" s="17" t="s">
        <v>16</v>
      </c>
      <c r="AK2" s="17" t="s">
        <v>2</v>
      </c>
      <c r="AL2" s="18" t="s">
        <v>17</v>
      </c>
      <c r="AM2" s="19" t="s">
        <v>11</v>
      </c>
      <c r="AN2" s="16" t="s">
        <v>15</v>
      </c>
      <c r="AO2" s="17" t="s">
        <v>1</v>
      </c>
      <c r="AP2" s="17" t="s">
        <v>16</v>
      </c>
      <c r="AQ2" s="17" t="s">
        <v>2</v>
      </c>
      <c r="AR2" s="18" t="s">
        <v>17</v>
      </c>
      <c r="AS2" s="19" t="s">
        <v>11</v>
      </c>
      <c r="AT2" s="20" t="s">
        <v>30</v>
      </c>
    </row>
    <row r="3" spans="1:45" s="21" customFormat="1" ht="15.75">
      <c r="A3" s="22" t="s">
        <v>18</v>
      </c>
      <c r="B3" s="23"/>
      <c r="C3" s="23"/>
      <c r="D3" s="23"/>
      <c r="E3" s="24"/>
      <c r="F3" s="24"/>
      <c r="G3" s="25"/>
      <c r="H3" s="26"/>
      <c r="I3" s="27"/>
      <c r="J3" s="28"/>
      <c r="K3" s="24"/>
      <c r="L3" s="24"/>
      <c r="M3" s="24"/>
      <c r="N3" s="29"/>
      <c r="O3" s="26"/>
      <c r="P3" s="28"/>
      <c r="Q3" s="24"/>
      <c r="R3" s="24"/>
      <c r="S3" s="24"/>
      <c r="T3" s="29"/>
      <c r="U3" s="26"/>
      <c r="V3" s="28"/>
      <c r="W3" s="24"/>
      <c r="X3" s="24"/>
      <c r="Y3" s="24"/>
      <c r="Z3" s="29"/>
      <c r="AA3" s="26"/>
      <c r="AB3" s="28"/>
      <c r="AC3" s="24"/>
      <c r="AD3" s="24"/>
      <c r="AE3" s="24"/>
      <c r="AF3" s="29"/>
      <c r="AG3" s="26"/>
      <c r="AH3" s="28"/>
      <c r="AI3" s="24"/>
      <c r="AJ3" s="24"/>
      <c r="AK3" s="24"/>
      <c r="AL3" s="29"/>
      <c r="AM3" s="26"/>
      <c r="AN3" s="28"/>
      <c r="AO3" s="24"/>
      <c r="AP3" s="24"/>
      <c r="AQ3" s="24"/>
      <c r="AR3" s="29"/>
      <c r="AS3" s="26"/>
    </row>
    <row r="4" spans="1:46" s="46" customFormat="1" ht="15.75">
      <c r="A4" s="30" t="s">
        <v>32</v>
      </c>
      <c r="B4" s="31"/>
      <c r="C4" s="32"/>
      <c r="D4" s="33"/>
      <c r="E4" s="34">
        <f>RANK(F4,F$3:F$16,1)</f>
        <v>2</v>
      </c>
      <c r="F4" s="35">
        <f>O4+U4+AA4+AG4+AM4+AS4</f>
        <v>15</v>
      </c>
      <c r="G4" s="36">
        <f>IF(K4=0,1,0)+IF(Q4=0,1,0)+IF(W4=0,1,0)+IF(AC4=0,1,0)+IF(AI4=0,1,0)+IF(AO4=0,1,0)</f>
        <v>4</v>
      </c>
      <c r="H4" s="37">
        <f>K4+Q4+W4+AC4+AI4+AO4</f>
        <v>3</v>
      </c>
      <c r="I4" s="38">
        <f>N4+T4+Z4+AF4+AL4+AR4</f>
        <v>217.16</v>
      </c>
      <c r="J4" s="39">
        <v>25.07</v>
      </c>
      <c r="K4" s="43">
        <v>0</v>
      </c>
      <c r="L4" s="41">
        <v>0</v>
      </c>
      <c r="M4" s="41">
        <v>0</v>
      </c>
      <c r="N4" s="42">
        <f aca="true" t="shared" si="0" ref="N4:N15">IF((OR(J4="",J4="DNF",J4="DQ",J4="DNC")),"",(J4+(5*K4)+(L4*10)-(M4*10)))</f>
        <v>25.07</v>
      </c>
      <c r="O4" s="37">
        <f>IF(N4="",Default_Rank_Score,RANK(N4,N$3:N$16,1))</f>
        <v>1</v>
      </c>
      <c r="P4" s="39">
        <v>32.64</v>
      </c>
      <c r="Q4" s="43">
        <v>0</v>
      </c>
      <c r="R4" s="41">
        <v>0</v>
      </c>
      <c r="S4" s="41">
        <v>0</v>
      </c>
      <c r="T4" s="44">
        <f aca="true" t="shared" si="1" ref="T4:T15">IF((OR(P4="",P4="DNF",P4="DQ",P4="DNC")),"",(P4+(5*Q4)+(R4*10)-(S4*10)))</f>
        <v>32.64</v>
      </c>
      <c r="U4" s="45">
        <f>IF(T4="",Default_Rank_Score,RANK(T4,T$3:T$16,1))</f>
        <v>3</v>
      </c>
      <c r="V4" s="39">
        <v>34.13</v>
      </c>
      <c r="W4" s="43">
        <v>2</v>
      </c>
      <c r="X4" s="41">
        <v>0</v>
      </c>
      <c r="Y4" s="41">
        <v>0</v>
      </c>
      <c r="Z4" s="44">
        <f>IF((OR(V4="",V4="DNF",V4="DQ",V4="DNC")),"",(V4+(5*W4)+(X4*10)-(Y4*10)))</f>
        <v>44.13</v>
      </c>
      <c r="AA4" s="45">
        <f>IF(Z4="",Default_Rank_Score,RANK(Z4,Z$3:Z$16,1))</f>
        <v>4</v>
      </c>
      <c r="AB4" s="39">
        <v>31.76</v>
      </c>
      <c r="AC4" s="40">
        <v>0</v>
      </c>
      <c r="AD4" s="41">
        <v>0</v>
      </c>
      <c r="AE4" s="41">
        <v>0</v>
      </c>
      <c r="AF4" s="44">
        <f aca="true" t="shared" si="2" ref="AF4:AF15">IF((OR(AB4="",AB4="DNF",AB4="DQ",AB4="DNC")),"",(AB4+(5*AC4)+(AD4*10)-(AE4*10)))</f>
        <v>31.76</v>
      </c>
      <c r="AG4" s="45">
        <f>IF(AF4="",Default_Rank_Score,RANK(AF4,AF$3:AF$16,1))</f>
        <v>2</v>
      </c>
      <c r="AH4" s="39">
        <v>38.37</v>
      </c>
      <c r="AI4" s="43">
        <v>0</v>
      </c>
      <c r="AJ4" s="41">
        <v>0</v>
      </c>
      <c r="AK4" s="41">
        <v>0</v>
      </c>
      <c r="AL4" s="44">
        <f aca="true" t="shared" si="3" ref="AL4:AL15">IF((OR(AH4="",AH4="DNF",AH4="DQ",AH4="DNC")),"",(AH4+(5*AI4)+(AJ4*10)-(AK4*10)))</f>
        <v>38.37</v>
      </c>
      <c r="AM4" s="45">
        <f>IF(AL4="",Default_Rank_Score,RANK(AL4,AL$3:AL$16,1))</f>
        <v>1</v>
      </c>
      <c r="AN4" s="39">
        <v>40.19</v>
      </c>
      <c r="AO4" s="43">
        <v>1</v>
      </c>
      <c r="AP4" s="41">
        <v>0</v>
      </c>
      <c r="AQ4" s="41">
        <v>0</v>
      </c>
      <c r="AR4" s="44">
        <f>IF((OR(AN4="",AN4="DNF",AN4="DQ",AN4="DNC")),"",(AN4+(5*AO4)+(AP4*10)-(AQ4*10)))</f>
        <v>45.19</v>
      </c>
      <c r="AS4" s="45">
        <f>IF(AR4="",Default_Rank_Score,RANK(AR4,AR$3:AR$16,1))</f>
        <v>4</v>
      </c>
      <c r="AT4" s="46" t="s">
        <v>44</v>
      </c>
    </row>
    <row r="5" spans="1:45" s="46" customFormat="1" ht="15.75">
      <c r="A5" s="30" t="s">
        <v>33</v>
      </c>
      <c r="B5" s="31"/>
      <c r="C5" s="32"/>
      <c r="D5" s="33"/>
      <c r="E5" s="34">
        <f>RANK(F5,F$3:F$16,1)</f>
        <v>12</v>
      </c>
      <c r="F5" s="35">
        <f aca="true" t="shared" si="4" ref="F5:F15">O5+U5+AA5+AG5+AM5+AS5</f>
        <v>70</v>
      </c>
      <c r="G5" s="36">
        <f aca="true" t="shared" si="5" ref="G5:G15">IF(K5=0,1,0)+IF(Q5=0,1,0)+IF(W5=0,1,0)+IF(AC5=0,1,0)+IF(AI5=0,1,0)+IF(AO5=0,1,0)</f>
        <v>0</v>
      </c>
      <c r="H5" s="37">
        <f aca="true" t="shared" si="6" ref="H5:H15">K5+Q5+W5+AC5+AI5+AO5</f>
        <v>21</v>
      </c>
      <c r="I5" s="38">
        <f aca="true" t="shared" si="7" ref="I5:I15">N5+T5+Z5+AF5+AL5+AR5</f>
        <v>913.02</v>
      </c>
      <c r="J5" s="39">
        <v>151.71</v>
      </c>
      <c r="K5" s="43">
        <v>2</v>
      </c>
      <c r="L5" s="41">
        <v>1</v>
      </c>
      <c r="M5" s="41">
        <v>0</v>
      </c>
      <c r="N5" s="42">
        <f t="shared" si="0"/>
        <v>171.71</v>
      </c>
      <c r="O5" s="37">
        <f>IF(N5="",Default_Rank_Score,RANK(N5,N$3:N$16,1))</f>
        <v>12</v>
      </c>
      <c r="P5" s="39">
        <v>133.54</v>
      </c>
      <c r="Q5" s="43">
        <v>4</v>
      </c>
      <c r="R5" s="41">
        <v>0</v>
      </c>
      <c r="S5" s="41">
        <v>0</v>
      </c>
      <c r="T5" s="44">
        <f t="shared" si="1"/>
        <v>153.54</v>
      </c>
      <c r="U5" s="45">
        <f>IF(T5="",Default_Rank_Score,RANK(T5,T$3:T$16,1))</f>
        <v>12</v>
      </c>
      <c r="V5" s="39">
        <v>105.4</v>
      </c>
      <c r="W5" s="43">
        <v>2</v>
      </c>
      <c r="X5" s="41">
        <v>0</v>
      </c>
      <c r="Y5" s="41">
        <v>0</v>
      </c>
      <c r="Z5" s="44">
        <f aca="true" t="shared" si="8" ref="Z5:Z15">IF((OR(V5="",V5="DNF",V5="DQ",V5="DNC")),"",(V5+(5*W5)+(X5*10)-(Y5*10)))</f>
        <v>115.4</v>
      </c>
      <c r="AA5" s="45">
        <f>IF(Z5="",Default_Rank_Score,RANK(Z5,Z$3:Z$16,1))</f>
        <v>12</v>
      </c>
      <c r="AB5" s="39">
        <v>108.16</v>
      </c>
      <c r="AC5" s="43">
        <v>6</v>
      </c>
      <c r="AD5" s="41">
        <v>0</v>
      </c>
      <c r="AE5" s="41">
        <v>0</v>
      </c>
      <c r="AF5" s="44">
        <f t="shared" si="2"/>
        <v>138.16</v>
      </c>
      <c r="AG5" s="45">
        <f>IF(AF5="",Default_Rank_Score,RANK(AF5,AF$3:AF$16,1))</f>
        <v>11</v>
      </c>
      <c r="AH5" s="39">
        <v>135.25</v>
      </c>
      <c r="AI5" s="43">
        <v>3</v>
      </c>
      <c r="AJ5" s="41">
        <v>1</v>
      </c>
      <c r="AK5" s="41">
        <v>0</v>
      </c>
      <c r="AL5" s="44">
        <f t="shared" si="3"/>
        <v>160.25</v>
      </c>
      <c r="AM5" s="45">
        <f>IF(AL5="",Default_Rank_Score,RANK(AL5,AL$3:AL$16,1))</f>
        <v>11</v>
      </c>
      <c r="AN5" s="39">
        <v>153.96</v>
      </c>
      <c r="AO5" s="43">
        <v>4</v>
      </c>
      <c r="AP5" s="41">
        <v>0</v>
      </c>
      <c r="AQ5" s="41">
        <v>0</v>
      </c>
      <c r="AR5" s="44">
        <f aca="true" t="shared" si="9" ref="AR5:AR15">IF((OR(AN5="",AN5="DNF",AN5="DQ",AN5="DNC")),"",(AN5+(5*AO5)+(AP5*10)-(AQ5*10)))</f>
        <v>173.96</v>
      </c>
      <c r="AS5" s="45">
        <f>IF(AR5="",Default_Rank_Score,RANK(AR5,AR$3:AR$16,1))</f>
        <v>12</v>
      </c>
    </row>
    <row r="6" spans="1:46" s="46" customFormat="1" ht="15.75">
      <c r="A6" s="30" t="s">
        <v>34</v>
      </c>
      <c r="B6" s="31"/>
      <c r="C6" s="32"/>
      <c r="D6" s="33"/>
      <c r="E6" s="34">
        <f>RANK(F6,F$3:F$16,1)</f>
        <v>6</v>
      </c>
      <c r="F6" s="35">
        <f t="shared" si="4"/>
        <v>37</v>
      </c>
      <c r="G6" s="36">
        <f t="shared" si="5"/>
        <v>4</v>
      </c>
      <c r="H6" s="37">
        <f t="shared" si="6"/>
        <v>2</v>
      </c>
      <c r="I6" s="38">
        <f t="shared" si="7"/>
        <v>318.78</v>
      </c>
      <c r="J6" s="39">
        <v>32.17</v>
      </c>
      <c r="K6" s="43">
        <v>0</v>
      </c>
      <c r="L6" s="41">
        <v>0</v>
      </c>
      <c r="M6" s="41">
        <v>0</v>
      </c>
      <c r="N6" s="42">
        <f t="shared" si="0"/>
        <v>32.17</v>
      </c>
      <c r="O6" s="37">
        <f>IF(N6="",Default_Rank_Score,RANK(N6,N$3:N$16,1))</f>
        <v>3</v>
      </c>
      <c r="P6" s="39">
        <v>59.99</v>
      </c>
      <c r="Q6" s="43">
        <v>0</v>
      </c>
      <c r="R6" s="41">
        <v>0</v>
      </c>
      <c r="S6" s="41">
        <v>0</v>
      </c>
      <c r="T6" s="44">
        <f t="shared" si="1"/>
        <v>59.99</v>
      </c>
      <c r="U6" s="45">
        <f>IF(T6="",Default_Rank_Score,RANK(T6,T$3:T$16,1))</f>
        <v>7</v>
      </c>
      <c r="V6" s="39">
        <v>47.03</v>
      </c>
      <c r="W6" s="43">
        <v>0</v>
      </c>
      <c r="X6" s="41">
        <v>0</v>
      </c>
      <c r="Y6" s="41">
        <v>0</v>
      </c>
      <c r="Z6" s="44">
        <f t="shared" si="8"/>
        <v>47.03</v>
      </c>
      <c r="AA6" s="45">
        <f>IF(Z6="",Default_Rank_Score,RANK(Z6,Z$3:Z$16,1))</f>
        <v>6</v>
      </c>
      <c r="AB6" s="39">
        <v>51.77</v>
      </c>
      <c r="AC6" s="43">
        <v>0</v>
      </c>
      <c r="AD6" s="41">
        <v>1</v>
      </c>
      <c r="AE6" s="41">
        <v>0</v>
      </c>
      <c r="AF6" s="44">
        <f t="shared" si="2"/>
        <v>61.77</v>
      </c>
      <c r="AG6" s="45">
        <f>IF(AF6="",Default_Rank_Score,RANK(AF6,AF$3:AF$16,1))</f>
        <v>7</v>
      </c>
      <c r="AH6" s="39">
        <v>59.05</v>
      </c>
      <c r="AI6" s="43">
        <v>1</v>
      </c>
      <c r="AJ6" s="41">
        <v>0</v>
      </c>
      <c r="AK6" s="41">
        <v>0</v>
      </c>
      <c r="AL6" s="44">
        <f t="shared" si="3"/>
        <v>64.05</v>
      </c>
      <c r="AM6" s="45">
        <f>IF(AL6="",Default_Rank_Score,RANK(AL6,AL$3:AL$16,1))</f>
        <v>7</v>
      </c>
      <c r="AN6" s="39">
        <v>48.77</v>
      </c>
      <c r="AO6" s="43">
        <v>1</v>
      </c>
      <c r="AP6" s="41">
        <v>0</v>
      </c>
      <c r="AQ6" s="41">
        <v>0</v>
      </c>
      <c r="AR6" s="44">
        <f t="shared" si="9"/>
        <v>53.77</v>
      </c>
      <c r="AS6" s="45">
        <f>IF(AR6="",Default_Rank_Score,RANK(AR6,AR$3:AR$16,1))</f>
        <v>7</v>
      </c>
      <c r="AT6" s="46" t="s">
        <v>45</v>
      </c>
    </row>
    <row r="7" spans="1:46" s="46" customFormat="1" ht="15.75">
      <c r="A7" s="30" t="s">
        <v>35</v>
      </c>
      <c r="B7" s="31"/>
      <c r="C7" s="32"/>
      <c r="D7" s="33"/>
      <c r="E7" s="34">
        <f>RANK(F7,F$3:F$16,1)</f>
        <v>5</v>
      </c>
      <c r="F7" s="35">
        <f t="shared" si="4"/>
        <v>33</v>
      </c>
      <c r="G7" s="36">
        <f t="shared" si="5"/>
        <v>3</v>
      </c>
      <c r="H7" s="37">
        <f t="shared" si="6"/>
        <v>4</v>
      </c>
      <c r="I7" s="38">
        <f t="shared" si="7"/>
        <v>297.65999999999997</v>
      </c>
      <c r="J7" s="39">
        <v>32.76</v>
      </c>
      <c r="K7" s="43">
        <v>0</v>
      </c>
      <c r="L7" s="41">
        <v>0</v>
      </c>
      <c r="M7" s="41">
        <v>0</v>
      </c>
      <c r="N7" s="42">
        <f t="shared" si="0"/>
        <v>32.76</v>
      </c>
      <c r="O7" s="37">
        <f>IF(N7="",Default_Rank_Score,RANK(N7,N$3:N$16,1))</f>
        <v>4</v>
      </c>
      <c r="P7" s="39">
        <v>45.75</v>
      </c>
      <c r="Q7" s="43">
        <v>0</v>
      </c>
      <c r="R7" s="41">
        <v>0</v>
      </c>
      <c r="S7" s="41">
        <v>0</v>
      </c>
      <c r="T7" s="44">
        <f t="shared" si="1"/>
        <v>45.75</v>
      </c>
      <c r="U7" s="45">
        <f>IF(T7="",Default_Rank_Score,RANK(T7,T$3:T$16,1))</f>
        <v>5</v>
      </c>
      <c r="V7" s="39">
        <v>41.44</v>
      </c>
      <c r="W7" s="43">
        <v>2</v>
      </c>
      <c r="X7" s="41">
        <v>1</v>
      </c>
      <c r="Y7" s="41">
        <v>0</v>
      </c>
      <c r="Z7" s="44">
        <f t="shared" si="8"/>
        <v>61.44</v>
      </c>
      <c r="AA7" s="45">
        <f>IF(Z7="",Default_Rank_Score,RANK(Z7,Z$3:Z$16,1))</f>
        <v>7</v>
      </c>
      <c r="AB7" s="39">
        <v>40.59</v>
      </c>
      <c r="AC7" s="43">
        <v>1</v>
      </c>
      <c r="AD7" s="41">
        <v>0</v>
      </c>
      <c r="AE7" s="41">
        <v>0</v>
      </c>
      <c r="AF7" s="44">
        <f t="shared" si="2"/>
        <v>45.59</v>
      </c>
      <c r="AG7" s="45">
        <f>IF(AF7="",Default_Rank_Score,RANK(AF7,AF$3:AF$16,1))</f>
        <v>5</v>
      </c>
      <c r="AH7" s="39">
        <v>58.26</v>
      </c>
      <c r="AI7" s="43">
        <v>1</v>
      </c>
      <c r="AJ7" s="41">
        <v>0</v>
      </c>
      <c r="AK7" s="41">
        <v>0</v>
      </c>
      <c r="AL7" s="44">
        <f t="shared" si="3"/>
        <v>63.26</v>
      </c>
      <c r="AM7" s="45">
        <f>IF(AL7="",Default_Rank_Score,RANK(AL7,AL$3:AL$16,1))</f>
        <v>6</v>
      </c>
      <c r="AN7" s="39">
        <v>48.86</v>
      </c>
      <c r="AO7" s="43">
        <v>0</v>
      </c>
      <c r="AP7" s="41">
        <v>0</v>
      </c>
      <c r="AQ7" s="41">
        <v>0</v>
      </c>
      <c r="AR7" s="44">
        <f t="shared" si="9"/>
        <v>48.86</v>
      </c>
      <c r="AS7" s="45">
        <f>IF(AR7="",Default_Rank_Score,RANK(AR7,AR$3:AR$16,1))</f>
        <v>6</v>
      </c>
      <c r="AT7" s="46" t="s">
        <v>46</v>
      </c>
    </row>
    <row r="8" spans="1:46" s="46" customFormat="1" ht="15.75">
      <c r="A8" s="30" t="s">
        <v>36</v>
      </c>
      <c r="B8" s="31"/>
      <c r="C8" s="32"/>
      <c r="D8" s="33"/>
      <c r="E8" s="34">
        <f>RANK(F8,F$3:F$16,1)</f>
        <v>1</v>
      </c>
      <c r="F8" s="35">
        <f t="shared" si="4"/>
        <v>10</v>
      </c>
      <c r="G8" s="36">
        <f t="shared" si="5"/>
        <v>2</v>
      </c>
      <c r="H8" s="37">
        <f t="shared" si="6"/>
        <v>6</v>
      </c>
      <c r="I8" s="38">
        <f t="shared" si="7"/>
        <v>202.5</v>
      </c>
      <c r="J8" s="39">
        <v>22.85</v>
      </c>
      <c r="K8" s="40">
        <v>1</v>
      </c>
      <c r="L8" s="41">
        <v>0</v>
      </c>
      <c r="M8" s="41">
        <v>0</v>
      </c>
      <c r="N8" s="42">
        <f t="shared" si="0"/>
        <v>27.85</v>
      </c>
      <c r="O8" s="37">
        <f>IF(N8="",Default_Rank_Score,RANK(N8,N$3:N$16,1))</f>
        <v>2</v>
      </c>
      <c r="P8" s="39">
        <v>27.59</v>
      </c>
      <c r="Q8" s="43">
        <v>0</v>
      </c>
      <c r="R8" s="41">
        <v>0</v>
      </c>
      <c r="S8" s="41">
        <v>0</v>
      </c>
      <c r="T8" s="44">
        <f t="shared" si="1"/>
        <v>27.59</v>
      </c>
      <c r="U8" s="45">
        <f>IF(T8="",Default_Rank_Score,RANK(T8,T$3:T$16,1))</f>
        <v>1</v>
      </c>
      <c r="V8" s="39">
        <v>33.01</v>
      </c>
      <c r="W8" s="43">
        <v>1</v>
      </c>
      <c r="X8" s="41">
        <v>0</v>
      </c>
      <c r="Y8" s="41">
        <v>0</v>
      </c>
      <c r="Z8" s="44">
        <f t="shared" si="8"/>
        <v>38.01</v>
      </c>
      <c r="AA8" s="45">
        <f>IF(Z8="",Default_Rank_Score,RANK(Z8,Z$3:Z$16,1))</f>
        <v>1</v>
      </c>
      <c r="AB8" s="39">
        <v>24.13</v>
      </c>
      <c r="AC8" s="43">
        <v>1</v>
      </c>
      <c r="AD8" s="41">
        <v>0</v>
      </c>
      <c r="AE8" s="41">
        <v>0</v>
      </c>
      <c r="AF8" s="44">
        <f t="shared" si="2"/>
        <v>29.13</v>
      </c>
      <c r="AG8" s="45">
        <f>IF(AF8="",Default_Rank_Score,RANK(AF8,AF$3:AF$16,1))</f>
        <v>1</v>
      </c>
      <c r="AH8" s="39">
        <v>37.86</v>
      </c>
      <c r="AI8" s="43">
        <v>3</v>
      </c>
      <c r="AJ8" s="41">
        <v>0</v>
      </c>
      <c r="AK8" s="41">
        <v>0</v>
      </c>
      <c r="AL8" s="44">
        <f t="shared" si="3"/>
        <v>52.86</v>
      </c>
      <c r="AM8" s="45">
        <f>IF(AL8="",Default_Rank_Score,RANK(AL8,AL$3:AL$16,1))</f>
        <v>4</v>
      </c>
      <c r="AN8" s="39">
        <v>27.06</v>
      </c>
      <c r="AO8" s="43">
        <v>0</v>
      </c>
      <c r="AP8" s="41">
        <v>0</v>
      </c>
      <c r="AQ8" s="41">
        <v>0</v>
      </c>
      <c r="AR8" s="44">
        <f t="shared" si="9"/>
        <v>27.06</v>
      </c>
      <c r="AS8" s="45">
        <f>IF(AR8="",Default_Rank_Score,RANK(AR8,AR$3:AR$16,1))</f>
        <v>1</v>
      </c>
      <c r="AT8" s="46" t="s">
        <v>47</v>
      </c>
    </row>
    <row r="9" spans="1:46" s="46" customFormat="1" ht="15.75">
      <c r="A9" s="30" t="s">
        <v>37</v>
      </c>
      <c r="B9" s="31"/>
      <c r="C9" s="32"/>
      <c r="D9" s="33"/>
      <c r="E9" s="34">
        <f>RANK(F9,F$3:F$16,1)</f>
        <v>11</v>
      </c>
      <c r="F9" s="35">
        <f t="shared" si="4"/>
        <v>63</v>
      </c>
      <c r="G9" s="36">
        <f t="shared" si="5"/>
        <v>5</v>
      </c>
      <c r="H9" s="37">
        <f t="shared" si="6"/>
        <v>8</v>
      </c>
      <c r="I9" s="38">
        <f t="shared" si="7"/>
        <v>1547.86</v>
      </c>
      <c r="J9" s="39">
        <v>79.6</v>
      </c>
      <c r="K9" s="43">
        <v>0</v>
      </c>
      <c r="L9" s="41">
        <v>0</v>
      </c>
      <c r="M9" s="41">
        <v>0</v>
      </c>
      <c r="N9" s="42">
        <f t="shared" si="0"/>
        <v>79.6</v>
      </c>
      <c r="O9" s="37">
        <f>IF(N9="",Default_Rank_Score,RANK(N9,N$3:N$16,1))</f>
        <v>11</v>
      </c>
      <c r="P9" s="39">
        <v>121.7</v>
      </c>
      <c r="Q9" s="40">
        <v>0</v>
      </c>
      <c r="R9" s="41">
        <v>0</v>
      </c>
      <c r="S9" s="41">
        <v>0</v>
      </c>
      <c r="T9" s="44">
        <f t="shared" si="1"/>
        <v>121.7</v>
      </c>
      <c r="U9" s="45">
        <f>IF(T9="",Default_Rank_Score,RANK(T9,T$3:T$16,1))</f>
        <v>11</v>
      </c>
      <c r="V9" s="39">
        <v>75.6</v>
      </c>
      <c r="W9" s="43">
        <v>0</v>
      </c>
      <c r="X9" s="41">
        <v>0</v>
      </c>
      <c r="Y9" s="41">
        <v>0</v>
      </c>
      <c r="Z9" s="44">
        <f t="shared" si="8"/>
        <v>75.6</v>
      </c>
      <c r="AA9" s="45">
        <f>IF(Z9="",Default_Rank_Score,RANK(Z9,Z$3:Z$16,1))</f>
        <v>8</v>
      </c>
      <c r="AB9" s="39">
        <v>99.53</v>
      </c>
      <c r="AC9" s="43">
        <v>0</v>
      </c>
      <c r="AD9" s="41">
        <v>0</v>
      </c>
      <c r="AE9" s="41">
        <v>0</v>
      </c>
      <c r="AF9" s="44">
        <f t="shared" si="2"/>
        <v>99.53</v>
      </c>
      <c r="AG9" s="45">
        <f>IF(AF9="",Default_Rank_Score,RANK(AF9,AF$3:AF$16,1))</f>
        <v>10</v>
      </c>
      <c r="AH9" s="39">
        <v>999</v>
      </c>
      <c r="AI9" s="43">
        <v>8</v>
      </c>
      <c r="AJ9" s="41">
        <v>0</v>
      </c>
      <c r="AK9" s="41">
        <v>0</v>
      </c>
      <c r="AL9" s="44">
        <f t="shared" si="3"/>
        <v>1039</v>
      </c>
      <c r="AM9" s="45">
        <f>IF(AL9="",Default_Rank_Score,RANK(AL9,AL$3:AL$16,1))</f>
        <v>12</v>
      </c>
      <c r="AN9" s="39">
        <v>132.43</v>
      </c>
      <c r="AO9" s="43">
        <v>0</v>
      </c>
      <c r="AP9" s="41">
        <v>0</v>
      </c>
      <c r="AQ9" s="41">
        <v>0</v>
      </c>
      <c r="AR9" s="44">
        <f t="shared" si="9"/>
        <v>132.43</v>
      </c>
      <c r="AS9" s="45">
        <f>IF(AR9="",Default_Rank_Score,RANK(AR9,AR$3:AR$16,1))</f>
        <v>11</v>
      </c>
      <c r="AT9" s="46" t="s">
        <v>48</v>
      </c>
    </row>
    <row r="10" spans="1:46" s="46" customFormat="1" ht="15.75">
      <c r="A10" s="30" t="s">
        <v>38</v>
      </c>
      <c r="B10" s="31"/>
      <c r="C10" s="32"/>
      <c r="D10" s="33"/>
      <c r="E10" s="34">
        <f>RANK(F10,F$3:F$16,1)</f>
        <v>8</v>
      </c>
      <c r="F10" s="35">
        <f t="shared" si="4"/>
        <v>51</v>
      </c>
      <c r="G10" s="36">
        <f t="shared" si="5"/>
        <v>2</v>
      </c>
      <c r="H10" s="37">
        <f t="shared" si="6"/>
        <v>12</v>
      </c>
      <c r="I10" s="38">
        <f t="shared" si="7"/>
        <v>409.46999999999997</v>
      </c>
      <c r="J10" s="39">
        <v>42.67</v>
      </c>
      <c r="K10" s="43">
        <v>0</v>
      </c>
      <c r="L10" s="41">
        <v>0</v>
      </c>
      <c r="M10" s="41">
        <v>0</v>
      </c>
      <c r="N10" s="42">
        <f t="shared" si="0"/>
        <v>42.67</v>
      </c>
      <c r="O10" s="37">
        <f>IF(N10="",Default_Rank_Score,RANK(N10,N$3:N$16,1))</f>
        <v>8</v>
      </c>
      <c r="P10" s="39">
        <v>62.5</v>
      </c>
      <c r="Q10" s="43">
        <v>0</v>
      </c>
      <c r="R10" s="41">
        <v>0</v>
      </c>
      <c r="S10" s="41">
        <v>0</v>
      </c>
      <c r="T10" s="44">
        <f t="shared" si="1"/>
        <v>62.5</v>
      </c>
      <c r="U10" s="45">
        <f>IF(T10="",Default_Rank_Score,RANK(T10,T$3:T$16,1))</f>
        <v>8</v>
      </c>
      <c r="V10" s="39">
        <v>54.79</v>
      </c>
      <c r="W10" s="43">
        <v>5</v>
      </c>
      <c r="X10" s="41">
        <v>0</v>
      </c>
      <c r="Y10" s="41">
        <v>0</v>
      </c>
      <c r="Z10" s="44">
        <f t="shared" si="8"/>
        <v>79.78999999999999</v>
      </c>
      <c r="AA10" s="45">
        <f>IF(Z10="",Default_Rank_Score,RANK(Z10,Z$3:Z$16,1))</f>
        <v>9</v>
      </c>
      <c r="AB10" s="39">
        <v>52.76</v>
      </c>
      <c r="AC10" s="43">
        <v>4</v>
      </c>
      <c r="AD10" s="41">
        <v>0</v>
      </c>
      <c r="AE10" s="41">
        <v>0</v>
      </c>
      <c r="AF10" s="44">
        <f t="shared" si="2"/>
        <v>72.75999999999999</v>
      </c>
      <c r="AG10" s="45">
        <f>IF(AF10="",Default_Rank_Score,RANK(AF10,AF$3:AF$16,1))</f>
        <v>8</v>
      </c>
      <c r="AH10" s="39">
        <v>68.77</v>
      </c>
      <c r="AI10" s="43">
        <v>1</v>
      </c>
      <c r="AJ10" s="41">
        <v>0</v>
      </c>
      <c r="AK10" s="41">
        <v>0</v>
      </c>
      <c r="AL10" s="44">
        <f t="shared" si="3"/>
        <v>73.77</v>
      </c>
      <c r="AM10" s="45">
        <f>IF(AL10="",Default_Rank_Score,RANK(AL10,AL$3:AL$16,1))</f>
        <v>8</v>
      </c>
      <c r="AN10" s="39">
        <v>67.98</v>
      </c>
      <c r="AO10" s="43">
        <v>2</v>
      </c>
      <c r="AP10" s="41">
        <v>0</v>
      </c>
      <c r="AQ10" s="41">
        <v>0</v>
      </c>
      <c r="AR10" s="44">
        <f t="shared" si="9"/>
        <v>77.98</v>
      </c>
      <c r="AS10" s="45">
        <f>IF(AR10="",Default_Rank_Score,RANK(AR10,AR$3:AR$16,1))</f>
        <v>10</v>
      </c>
      <c r="AT10" s="46" t="s">
        <v>49</v>
      </c>
    </row>
    <row r="11" spans="1:46" s="46" customFormat="1" ht="15.75">
      <c r="A11" s="30" t="s">
        <v>39</v>
      </c>
      <c r="B11" s="31"/>
      <c r="C11" s="32"/>
      <c r="D11" s="33"/>
      <c r="E11" s="34">
        <f>RANK(F11,F$3:F$16,1)</f>
        <v>10</v>
      </c>
      <c r="F11" s="35">
        <f t="shared" si="4"/>
        <v>57</v>
      </c>
      <c r="G11" s="36">
        <f t="shared" si="5"/>
        <v>4</v>
      </c>
      <c r="H11" s="37">
        <f t="shared" si="6"/>
        <v>16</v>
      </c>
      <c r="I11" s="38">
        <f t="shared" si="7"/>
        <v>511.20000000000005</v>
      </c>
      <c r="J11" s="39">
        <v>58.24</v>
      </c>
      <c r="K11" s="43">
        <v>0</v>
      </c>
      <c r="L11" s="41">
        <v>0</v>
      </c>
      <c r="M11" s="41">
        <v>0</v>
      </c>
      <c r="N11" s="42">
        <f t="shared" si="0"/>
        <v>58.24</v>
      </c>
      <c r="O11" s="37">
        <f>IF(N11="",Default_Rank_Score,RANK(N11,N$3:N$16,1))</f>
        <v>9</v>
      </c>
      <c r="P11" s="39">
        <v>77.59</v>
      </c>
      <c r="Q11" s="43">
        <v>8</v>
      </c>
      <c r="R11" s="41">
        <v>0</v>
      </c>
      <c r="S11" s="41">
        <v>0</v>
      </c>
      <c r="T11" s="44">
        <f t="shared" si="1"/>
        <v>117.59</v>
      </c>
      <c r="U11" s="45">
        <f>IF(T11="",Default_Rank_Score,RANK(T11,T$3:T$16,1))</f>
        <v>10</v>
      </c>
      <c r="V11" s="39">
        <v>57.38</v>
      </c>
      <c r="W11" s="43">
        <v>8</v>
      </c>
      <c r="X11" s="41">
        <v>0</v>
      </c>
      <c r="Y11" s="41">
        <v>0</v>
      </c>
      <c r="Z11" s="44">
        <f t="shared" si="8"/>
        <v>97.38</v>
      </c>
      <c r="AA11" s="45">
        <f>IF(Z11="",Default_Rank_Score,RANK(Z11,Z$3:Z$16,1))</f>
        <v>11</v>
      </c>
      <c r="AB11" s="39">
        <v>72.82</v>
      </c>
      <c r="AC11" s="43">
        <v>0</v>
      </c>
      <c r="AD11" s="41">
        <v>1</v>
      </c>
      <c r="AE11" s="41">
        <v>0</v>
      </c>
      <c r="AF11" s="44">
        <f t="shared" si="2"/>
        <v>82.82</v>
      </c>
      <c r="AG11" s="45">
        <f>IF(AF11="",Default_Rank_Score,RANK(AF11,AF$3:AF$16,1))</f>
        <v>9</v>
      </c>
      <c r="AH11" s="39">
        <v>85.36</v>
      </c>
      <c r="AI11" s="43">
        <v>0</v>
      </c>
      <c r="AJ11" s="41">
        <v>0</v>
      </c>
      <c r="AK11" s="41">
        <v>0</v>
      </c>
      <c r="AL11" s="44">
        <f t="shared" si="3"/>
        <v>85.36</v>
      </c>
      <c r="AM11" s="45">
        <f>IF(AL11="",Default_Rank_Score,RANK(AL11,AL$3:AL$16,1))</f>
        <v>10</v>
      </c>
      <c r="AN11" s="39">
        <v>69.81</v>
      </c>
      <c r="AO11" s="43">
        <v>0</v>
      </c>
      <c r="AP11" s="41">
        <v>0</v>
      </c>
      <c r="AQ11" s="41">
        <v>0</v>
      </c>
      <c r="AR11" s="44">
        <f t="shared" si="9"/>
        <v>69.81</v>
      </c>
      <c r="AS11" s="45">
        <f>IF(AR11="",Default_Rank_Score,RANK(AR11,AR$3:AR$16,1))</f>
        <v>8</v>
      </c>
      <c r="AT11" s="46" t="s">
        <v>50</v>
      </c>
    </row>
    <row r="12" spans="1:45" s="46" customFormat="1" ht="15.75">
      <c r="A12" s="30" t="s">
        <v>40</v>
      </c>
      <c r="B12" s="31"/>
      <c r="C12" s="32"/>
      <c r="D12" s="33"/>
      <c r="E12" s="34">
        <f>RANK(F12,F$3:F$16,1)</f>
        <v>3</v>
      </c>
      <c r="F12" s="35">
        <f t="shared" si="4"/>
        <v>20</v>
      </c>
      <c r="G12" s="36">
        <f t="shared" si="5"/>
        <v>3</v>
      </c>
      <c r="H12" s="37">
        <f t="shared" si="6"/>
        <v>5</v>
      </c>
      <c r="I12" s="38">
        <f t="shared" si="7"/>
        <v>227.16000000000003</v>
      </c>
      <c r="J12" s="39">
        <v>24.04</v>
      </c>
      <c r="K12" s="43">
        <v>3</v>
      </c>
      <c r="L12" s="41">
        <v>0</v>
      </c>
      <c r="M12" s="41">
        <v>0</v>
      </c>
      <c r="N12" s="42">
        <f t="shared" si="0"/>
        <v>39.04</v>
      </c>
      <c r="O12" s="37">
        <f>IF(N12="",Default_Rank_Score,RANK(N12,N$3:N$16,1))</f>
        <v>7</v>
      </c>
      <c r="P12" s="39">
        <v>31.2</v>
      </c>
      <c r="Q12" s="43">
        <v>0</v>
      </c>
      <c r="R12" s="41">
        <v>0</v>
      </c>
      <c r="S12" s="41">
        <v>0</v>
      </c>
      <c r="T12" s="44">
        <f t="shared" si="1"/>
        <v>31.2</v>
      </c>
      <c r="U12" s="45">
        <f>IF(T12="",Default_Rank_Score,RANK(T12,T$3:T$16,1))</f>
        <v>2</v>
      </c>
      <c r="V12" s="39">
        <v>35.79</v>
      </c>
      <c r="W12" s="43">
        <v>1</v>
      </c>
      <c r="X12" s="41">
        <v>0</v>
      </c>
      <c r="Y12" s="41">
        <v>0</v>
      </c>
      <c r="Z12" s="44">
        <f t="shared" si="8"/>
        <v>40.79</v>
      </c>
      <c r="AA12" s="45">
        <f>IF(Z12="",Default_Rank_Score,RANK(Z12,Z$3:Z$16,1))</f>
        <v>3</v>
      </c>
      <c r="AB12" s="39">
        <v>31.08</v>
      </c>
      <c r="AC12" s="43">
        <v>1</v>
      </c>
      <c r="AD12" s="41">
        <v>0</v>
      </c>
      <c r="AE12" s="41">
        <v>0</v>
      </c>
      <c r="AF12" s="44">
        <f t="shared" si="2"/>
        <v>36.08</v>
      </c>
      <c r="AG12" s="45">
        <f>IF(AF12="",Default_Rank_Score,RANK(AF12,AF$3:AF$16,1))</f>
        <v>4</v>
      </c>
      <c r="AH12" s="39">
        <v>44.69</v>
      </c>
      <c r="AI12" s="43">
        <v>0</v>
      </c>
      <c r="AJ12" s="41">
        <v>0</v>
      </c>
      <c r="AK12" s="41">
        <v>0</v>
      </c>
      <c r="AL12" s="44">
        <f t="shared" si="3"/>
        <v>44.69</v>
      </c>
      <c r="AM12" s="45">
        <f>IF(AL12="",Default_Rank_Score,RANK(AL12,AL$3:AL$16,1))</f>
        <v>2</v>
      </c>
      <c r="AN12" s="39">
        <v>35.36</v>
      </c>
      <c r="AO12" s="43">
        <v>0</v>
      </c>
      <c r="AP12" s="41">
        <v>0</v>
      </c>
      <c r="AQ12" s="41">
        <v>0</v>
      </c>
      <c r="AR12" s="44">
        <f t="shared" si="9"/>
        <v>35.36</v>
      </c>
      <c r="AS12" s="45">
        <f>IF(AR12="",Default_Rank_Score,RANK(AR12,AR$3:AR$16,1))</f>
        <v>2</v>
      </c>
    </row>
    <row r="13" spans="1:46" s="46" customFormat="1" ht="15.75">
      <c r="A13" s="30" t="s">
        <v>41</v>
      </c>
      <c r="B13" s="31"/>
      <c r="C13" s="32"/>
      <c r="D13" s="33"/>
      <c r="E13" s="34">
        <f>RANK(F13,F$3:F$16,1)</f>
        <v>7</v>
      </c>
      <c r="F13" s="35">
        <f t="shared" si="4"/>
        <v>38</v>
      </c>
      <c r="G13" s="36">
        <f t="shared" si="5"/>
        <v>5</v>
      </c>
      <c r="H13" s="37">
        <f t="shared" si="6"/>
        <v>8</v>
      </c>
      <c r="I13" s="38">
        <f t="shared" si="7"/>
        <v>1273.29</v>
      </c>
      <c r="J13" s="39">
        <v>37.95</v>
      </c>
      <c r="K13" s="40">
        <v>0</v>
      </c>
      <c r="L13" s="41">
        <v>0</v>
      </c>
      <c r="M13" s="41">
        <v>0</v>
      </c>
      <c r="N13" s="42">
        <f t="shared" si="0"/>
        <v>37.95</v>
      </c>
      <c r="O13" s="37">
        <f>IF(N13="",Default_Rank_Score,RANK(N13,N$3:N$16,1))</f>
        <v>6</v>
      </c>
      <c r="P13" s="39">
        <v>46.44</v>
      </c>
      <c r="Q13" s="43">
        <v>0</v>
      </c>
      <c r="R13" s="41">
        <v>0</v>
      </c>
      <c r="S13" s="41">
        <v>0</v>
      </c>
      <c r="T13" s="44">
        <f t="shared" si="1"/>
        <v>46.44</v>
      </c>
      <c r="U13" s="45">
        <f>IF(T13="",Default_Rank_Score,RANK(T13,T$3:T$16,1))</f>
        <v>6</v>
      </c>
      <c r="V13" s="39">
        <v>44.94</v>
      </c>
      <c r="W13" s="43">
        <v>0</v>
      </c>
      <c r="X13" s="41">
        <v>0</v>
      </c>
      <c r="Y13" s="41">
        <v>0</v>
      </c>
      <c r="Z13" s="44">
        <f t="shared" si="8"/>
        <v>44.94</v>
      </c>
      <c r="AA13" s="45">
        <f>IF(Z13="",Default_Rank_Score,RANK(Z13,Z$3:Z$16,1))</f>
        <v>5</v>
      </c>
      <c r="AB13" s="39">
        <v>999</v>
      </c>
      <c r="AC13" s="43">
        <v>8</v>
      </c>
      <c r="AD13" s="41">
        <v>0</v>
      </c>
      <c r="AE13" s="41">
        <v>0</v>
      </c>
      <c r="AF13" s="44">
        <f t="shared" si="2"/>
        <v>1039</v>
      </c>
      <c r="AG13" s="45">
        <f>IF(AF13="",Default_Rank_Score,RANK(AF13,AF$3:AF$16,1))</f>
        <v>12</v>
      </c>
      <c r="AH13" s="39">
        <v>49.77</v>
      </c>
      <c r="AI13" s="43">
        <v>0</v>
      </c>
      <c r="AJ13" s="41">
        <v>1</v>
      </c>
      <c r="AK13" s="41">
        <v>0</v>
      </c>
      <c r="AL13" s="44">
        <f t="shared" si="3"/>
        <v>59.77</v>
      </c>
      <c r="AM13" s="45">
        <f>IF(AL13="",Default_Rank_Score,RANK(AL13,AL$3:AL$16,1))</f>
        <v>5</v>
      </c>
      <c r="AN13" s="39">
        <v>45.19</v>
      </c>
      <c r="AO13" s="43">
        <v>0</v>
      </c>
      <c r="AP13" s="41">
        <v>0</v>
      </c>
      <c r="AQ13" s="41">
        <v>0</v>
      </c>
      <c r="AR13" s="44">
        <f t="shared" si="9"/>
        <v>45.19</v>
      </c>
      <c r="AS13" s="45">
        <f>IF(AR13="",Default_Rank_Score,RANK(AR13,AR$3:AR$16,1))</f>
        <v>4</v>
      </c>
      <c r="AT13" s="46" t="s">
        <v>50</v>
      </c>
    </row>
    <row r="14" spans="1:45" s="46" customFormat="1" ht="15.75">
      <c r="A14" s="30" t="s">
        <v>42</v>
      </c>
      <c r="B14" s="31"/>
      <c r="C14" s="32"/>
      <c r="D14" s="33"/>
      <c r="E14" s="34">
        <f>RANK(F14,F$3:F$16,1)</f>
        <v>9</v>
      </c>
      <c r="F14" s="35">
        <f t="shared" si="4"/>
        <v>53</v>
      </c>
      <c r="G14" s="36">
        <f t="shared" si="5"/>
        <v>3</v>
      </c>
      <c r="H14" s="37">
        <f t="shared" si="6"/>
        <v>3</v>
      </c>
      <c r="I14" s="38">
        <f t="shared" si="7"/>
        <v>449.33</v>
      </c>
      <c r="J14" s="39">
        <v>65.47</v>
      </c>
      <c r="K14" s="43">
        <v>0</v>
      </c>
      <c r="L14" s="41">
        <v>0</v>
      </c>
      <c r="M14" s="41">
        <v>0</v>
      </c>
      <c r="N14" s="42">
        <f t="shared" si="0"/>
        <v>65.47</v>
      </c>
      <c r="O14" s="37">
        <f>IF(N14="",Default_Rank_Score,RANK(N14,N$3:N$16,1))</f>
        <v>10</v>
      </c>
      <c r="P14" s="39">
        <v>81.31</v>
      </c>
      <c r="Q14" s="43">
        <v>0</v>
      </c>
      <c r="R14" s="41">
        <v>0</v>
      </c>
      <c r="S14" s="41">
        <v>0</v>
      </c>
      <c r="T14" s="44">
        <f t="shared" si="1"/>
        <v>81.31</v>
      </c>
      <c r="U14" s="45">
        <f>IF(T14="",Default_Rank_Score,RANK(T14,T$3:T$16,1))</f>
        <v>9</v>
      </c>
      <c r="V14" s="39">
        <v>78.93</v>
      </c>
      <c r="W14" s="43">
        <v>1</v>
      </c>
      <c r="X14" s="41">
        <v>0</v>
      </c>
      <c r="Y14" s="41">
        <v>0</v>
      </c>
      <c r="Z14" s="44">
        <f t="shared" si="8"/>
        <v>83.93</v>
      </c>
      <c r="AA14" s="45">
        <f>IF(Z14="",Default_Rank_Score,RANK(Z14,Z$3:Z$16,1))</f>
        <v>10</v>
      </c>
      <c r="AB14" s="39">
        <v>58.68</v>
      </c>
      <c r="AC14" s="43">
        <v>0</v>
      </c>
      <c r="AD14" s="41">
        <v>0</v>
      </c>
      <c r="AE14" s="41">
        <v>0</v>
      </c>
      <c r="AF14" s="44">
        <f t="shared" si="2"/>
        <v>58.68</v>
      </c>
      <c r="AG14" s="45">
        <f>IF(AF14="",Default_Rank_Score,RANK(AF14,AF$3:AF$16,1))</f>
        <v>6</v>
      </c>
      <c r="AH14" s="39">
        <v>79.98</v>
      </c>
      <c r="AI14" s="43">
        <v>1</v>
      </c>
      <c r="AJ14" s="41">
        <v>0</v>
      </c>
      <c r="AK14" s="41">
        <v>0</v>
      </c>
      <c r="AL14" s="44">
        <f t="shared" si="3"/>
        <v>84.98</v>
      </c>
      <c r="AM14" s="45">
        <f>IF(AL14="",Default_Rank_Score,RANK(AL14,AL$3:AL$16,1))</f>
        <v>9</v>
      </c>
      <c r="AN14" s="39">
        <v>69.96</v>
      </c>
      <c r="AO14" s="43">
        <v>1</v>
      </c>
      <c r="AP14" s="41">
        <v>0</v>
      </c>
      <c r="AQ14" s="41">
        <v>0</v>
      </c>
      <c r="AR14" s="44">
        <f t="shared" si="9"/>
        <v>74.96</v>
      </c>
      <c r="AS14" s="45">
        <f>IF(AR14="",Default_Rank_Score,RANK(AR14,AR$3:AR$16,1))</f>
        <v>9</v>
      </c>
    </row>
    <row r="15" spans="1:46" s="46" customFormat="1" ht="15.75">
      <c r="A15" s="47" t="s">
        <v>43</v>
      </c>
      <c r="B15" s="31"/>
      <c r="C15" s="32"/>
      <c r="D15" s="33"/>
      <c r="E15" s="34">
        <f>RANK(F15,F$3:F$16,1)</f>
        <v>3</v>
      </c>
      <c r="F15" s="35">
        <f t="shared" si="4"/>
        <v>20</v>
      </c>
      <c r="G15" s="36">
        <f t="shared" si="5"/>
        <v>6</v>
      </c>
      <c r="H15" s="37">
        <f t="shared" si="6"/>
        <v>0</v>
      </c>
      <c r="I15" s="38">
        <f t="shared" si="7"/>
        <v>233.32000000000002</v>
      </c>
      <c r="J15" s="39">
        <v>34.16</v>
      </c>
      <c r="K15" s="43">
        <v>0</v>
      </c>
      <c r="L15" s="41">
        <v>0</v>
      </c>
      <c r="M15" s="41">
        <v>0</v>
      </c>
      <c r="N15" s="42">
        <f t="shared" si="0"/>
        <v>34.16</v>
      </c>
      <c r="O15" s="37">
        <f>IF(N15="",Default_Rank_Score,RANK(N15,N$3:N$16,1))</f>
        <v>5</v>
      </c>
      <c r="P15" s="39">
        <v>37.44</v>
      </c>
      <c r="Q15" s="43">
        <v>0</v>
      </c>
      <c r="R15" s="41">
        <v>0</v>
      </c>
      <c r="S15" s="41">
        <v>0</v>
      </c>
      <c r="T15" s="44">
        <f t="shared" si="1"/>
        <v>37.44</v>
      </c>
      <c r="U15" s="45">
        <f>IF(T15="",Default_Rank_Score,RANK(T15,T$3:T$16,1))</f>
        <v>4</v>
      </c>
      <c r="V15" s="39">
        <v>40.39</v>
      </c>
      <c r="W15" s="43">
        <v>0</v>
      </c>
      <c r="X15" s="41">
        <v>0</v>
      </c>
      <c r="Y15" s="41">
        <v>0</v>
      </c>
      <c r="Z15" s="44">
        <f t="shared" si="8"/>
        <v>40.39</v>
      </c>
      <c r="AA15" s="45">
        <f>IF(Z15="",Default_Rank_Score,RANK(Z15,Z$3:Z$16,1))</f>
        <v>2</v>
      </c>
      <c r="AB15" s="39">
        <v>33.45</v>
      </c>
      <c r="AC15" s="43">
        <v>0</v>
      </c>
      <c r="AD15" s="41">
        <v>0</v>
      </c>
      <c r="AE15" s="41">
        <v>0</v>
      </c>
      <c r="AF15" s="44">
        <f t="shared" si="2"/>
        <v>33.45</v>
      </c>
      <c r="AG15" s="45">
        <f>IF(AF15="",Default_Rank_Score,RANK(AF15,AF$3:AF$16,1))</f>
        <v>3</v>
      </c>
      <c r="AH15" s="39">
        <v>52.42</v>
      </c>
      <c r="AI15" s="43">
        <v>0</v>
      </c>
      <c r="AJ15" s="41">
        <v>0</v>
      </c>
      <c r="AK15" s="41">
        <v>0</v>
      </c>
      <c r="AL15" s="44">
        <f t="shared" si="3"/>
        <v>52.42</v>
      </c>
      <c r="AM15" s="45">
        <f>IF(AL15="",Default_Rank_Score,RANK(AL15,AL$3:AL$16,1))</f>
        <v>3</v>
      </c>
      <c r="AN15" s="39">
        <v>35.46</v>
      </c>
      <c r="AO15" s="40">
        <v>0</v>
      </c>
      <c r="AP15" s="41">
        <v>0</v>
      </c>
      <c r="AQ15" s="41">
        <v>0</v>
      </c>
      <c r="AR15" s="44">
        <f t="shared" si="9"/>
        <v>35.46</v>
      </c>
      <c r="AS15" s="45">
        <f>IF(AR15="",Default_Rank_Score,RANK(AR15,AR$3:AR$16,1))</f>
        <v>3</v>
      </c>
      <c r="AT15" s="46" t="s">
        <v>46</v>
      </c>
    </row>
    <row r="16" spans="1:45" s="56" customFormat="1" ht="16.5" thickBot="1">
      <c r="A16" s="48" t="s">
        <v>18</v>
      </c>
      <c r="B16" s="48"/>
      <c r="C16" s="48"/>
      <c r="D16" s="48"/>
      <c r="E16" s="49"/>
      <c r="F16" s="50"/>
      <c r="G16" s="51"/>
      <c r="H16" s="52"/>
      <c r="I16" s="53"/>
      <c r="J16" s="54"/>
      <c r="K16" s="50"/>
      <c r="L16" s="50"/>
      <c r="M16" s="50"/>
      <c r="N16" s="55"/>
      <c r="O16" s="52"/>
      <c r="P16" s="54"/>
      <c r="Q16" s="50"/>
      <c r="R16" s="50"/>
      <c r="S16" s="50"/>
      <c r="T16" s="55"/>
      <c r="U16" s="52"/>
      <c r="V16" s="54"/>
      <c r="W16" s="50"/>
      <c r="X16" s="50"/>
      <c r="Y16" s="50"/>
      <c r="Z16" s="55"/>
      <c r="AA16" s="52"/>
      <c r="AB16" s="54"/>
      <c r="AC16" s="50"/>
      <c r="AD16" s="50"/>
      <c r="AE16" s="50"/>
      <c r="AF16" s="55"/>
      <c r="AG16" s="52"/>
      <c r="AH16" s="54"/>
      <c r="AI16" s="50"/>
      <c r="AJ16" s="50"/>
      <c r="AK16" s="50"/>
      <c r="AL16" s="55"/>
      <c r="AM16" s="52"/>
      <c r="AN16" s="54"/>
      <c r="AO16" s="50"/>
      <c r="AP16" s="50"/>
      <c r="AQ16" s="50"/>
      <c r="AR16" s="55"/>
      <c r="AS16" s="52"/>
    </row>
    <row r="17" spans="1:45" s="56" customFormat="1" ht="15">
      <c r="A17" s="57" t="s">
        <v>19</v>
      </c>
      <c r="B17" s="58"/>
      <c r="C17" s="58"/>
      <c r="D17" s="58"/>
      <c r="E17" s="59"/>
      <c r="F17" s="60"/>
      <c r="G17" s="61"/>
      <c r="H17" s="62"/>
      <c r="I17" s="63"/>
      <c r="J17" s="64">
        <v>200</v>
      </c>
      <c r="K17" s="60"/>
      <c r="L17" s="60"/>
      <c r="M17" s="60"/>
      <c r="N17" s="65"/>
      <c r="O17" s="60"/>
      <c r="P17" s="64">
        <v>200</v>
      </c>
      <c r="Q17" s="60"/>
      <c r="R17" s="60"/>
      <c r="S17" s="60"/>
      <c r="T17" s="65"/>
      <c r="U17" s="60"/>
      <c r="V17" s="64">
        <v>200</v>
      </c>
      <c r="W17" s="60"/>
      <c r="X17" s="60"/>
      <c r="Y17" s="60"/>
      <c r="Z17" s="65"/>
      <c r="AA17" s="60"/>
      <c r="AB17" s="64">
        <v>200</v>
      </c>
      <c r="AC17" s="60"/>
      <c r="AD17" s="60"/>
      <c r="AE17" s="60"/>
      <c r="AF17" s="65"/>
      <c r="AG17" s="60"/>
      <c r="AH17" s="64">
        <v>200</v>
      </c>
      <c r="AI17" s="60"/>
      <c r="AJ17" s="60"/>
      <c r="AK17" s="60"/>
      <c r="AL17" s="65"/>
      <c r="AM17" s="60"/>
      <c r="AN17" s="64">
        <v>200</v>
      </c>
      <c r="AO17" s="60"/>
      <c r="AP17" s="60"/>
      <c r="AQ17" s="60"/>
      <c r="AR17" s="65"/>
      <c r="AS17" s="60"/>
    </row>
    <row r="18" spans="1:45" s="56" customFormat="1" ht="15">
      <c r="A18" s="66" t="s">
        <v>20</v>
      </c>
      <c r="B18" s="67"/>
      <c r="C18" s="67"/>
      <c r="D18" s="67"/>
      <c r="E18" s="68"/>
      <c r="F18" s="69"/>
      <c r="G18" s="70"/>
      <c r="H18" s="71"/>
      <c r="I18" s="72"/>
      <c r="J18" s="73">
        <v>20</v>
      </c>
      <c r="K18" s="69"/>
      <c r="L18" s="69"/>
      <c r="M18" s="69"/>
      <c r="N18" s="74"/>
      <c r="O18" s="69"/>
      <c r="P18" s="73">
        <v>20</v>
      </c>
      <c r="Q18" s="69"/>
      <c r="R18" s="69"/>
      <c r="S18" s="69"/>
      <c r="T18" s="74"/>
      <c r="U18" s="69"/>
      <c r="V18" s="73">
        <v>20</v>
      </c>
      <c r="W18" s="69"/>
      <c r="X18" s="69"/>
      <c r="Y18" s="69"/>
      <c r="Z18" s="74"/>
      <c r="AA18" s="69"/>
      <c r="AB18" s="73">
        <v>20</v>
      </c>
      <c r="AC18" s="69"/>
      <c r="AD18" s="69"/>
      <c r="AE18" s="69"/>
      <c r="AF18" s="74"/>
      <c r="AG18" s="69"/>
      <c r="AH18" s="73">
        <v>20</v>
      </c>
      <c r="AI18" s="69"/>
      <c r="AJ18" s="69"/>
      <c r="AK18" s="69"/>
      <c r="AL18" s="74"/>
      <c r="AM18" s="69"/>
      <c r="AN18" s="73">
        <v>20</v>
      </c>
      <c r="AO18" s="69"/>
      <c r="AP18" s="69"/>
      <c r="AQ18" s="69"/>
      <c r="AR18" s="74"/>
      <c r="AS18" s="69"/>
    </row>
    <row r="19" spans="1:45" s="56" customFormat="1" ht="15">
      <c r="A19" s="66" t="s">
        <v>21</v>
      </c>
      <c r="B19" s="67"/>
      <c r="C19" s="67"/>
      <c r="D19" s="67"/>
      <c r="E19" s="68"/>
      <c r="F19" s="69"/>
      <c r="G19" s="70"/>
      <c r="H19" s="71"/>
      <c r="I19" s="72"/>
      <c r="J19" s="73">
        <f>MIN(J3:J16)</f>
        <v>22.85</v>
      </c>
      <c r="K19" s="69"/>
      <c r="L19" s="69"/>
      <c r="M19" s="69"/>
      <c r="N19" s="74">
        <f>MIN(N3:N16)</f>
        <v>25.07</v>
      </c>
      <c r="O19" s="69"/>
      <c r="P19" s="73">
        <f>MIN(P3:P16)</f>
        <v>27.59</v>
      </c>
      <c r="Q19" s="69"/>
      <c r="R19" s="69"/>
      <c r="S19" s="69"/>
      <c r="T19" s="74">
        <f>MIN(T3:T16)</f>
        <v>27.59</v>
      </c>
      <c r="U19" s="69"/>
      <c r="V19" s="73">
        <f>MIN(V3:V16)</f>
        <v>33.01</v>
      </c>
      <c r="W19" s="69"/>
      <c r="X19" s="69"/>
      <c r="Y19" s="69"/>
      <c r="Z19" s="74">
        <f>MIN(Z3:Z16)</f>
        <v>38.01</v>
      </c>
      <c r="AA19" s="69"/>
      <c r="AB19" s="73">
        <f>MIN(AB3:AB16)</f>
        <v>24.13</v>
      </c>
      <c r="AC19" s="69"/>
      <c r="AD19" s="69"/>
      <c r="AE19" s="69"/>
      <c r="AF19" s="74">
        <f>MIN(AF3:AF16)</f>
        <v>29.13</v>
      </c>
      <c r="AG19" s="69"/>
      <c r="AH19" s="73">
        <f>MIN(AH3:AH16)</f>
        <v>37.86</v>
      </c>
      <c r="AI19" s="69"/>
      <c r="AJ19" s="69"/>
      <c r="AK19" s="69"/>
      <c r="AL19" s="74">
        <f>MIN(AL3:AL16)</f>
        <v>38.37</v>
      </c>
      <c r="AM19" s="69"/>
      <c r="AN19" s="73">
        <f>MIN(AN3:AN16)</f>
        <v>27.06</v>
      </c>
      <c r="AO19" s="69"/>
      <c r="AP19" s="69"/>
      <c r="AQ19" s="69"/>
      <c r="AR19" s="74">
        <f>MIN(AR3:AR16)</f>
        <v>27.06</v>
      </c>
      <c r="AS19" s="69"/>
    </row>
    <row r="20" spans="1:45" s="56" customFormat="1" ht="15">
      <c r="A20" s="66" t="s">
        <v>22</v>
      </c>
      <c r="B20" s="67"/>
      <c r="C20" s="67"/>
      <c r="D20" s="67"/>
      <c r="E20" s="68"/>
      <c r="F20" s="69"/>
      <c r="G20" s="70"/>
      <c r="H20" s="71"/>
      <c r="I20" s="72"/>
      <c r="J20" s="73">
        <f>MAX(J3:J16)</f>
        <v>151.71</v>
      </c>
      <c r="K20" s="69"/>
      <c r="L20" s="69"/>
      <c r="M20" s="69"/>
      <c r="N20" s="74">
        <f>MAX(N3:N16)</f>
        <v>171.71</v>
      </c>
      <c r="O20" s="69"/>
      <c r="P20" s="73">
        <f>MAX(P3:P16)</f>
        <v>133.54</v>
      </c>
      <c r="Q20" s="69"/>
      <c r="R20" s="69"/>
      <c r="S20" s="69"/>
      <c r="T20" s="74">
        <f>MAX(T3:T16)</f>
        <v>153.54</v>
      </c>
      <c r="U20" s="69"/>
      <c r="V20" s="73">
        <f>MAX(V3:V16)</f>
        <v>105.4</v>
      </c>
      <c r="W20" s="69"/>
      <c r="X20" s="69"/>
      <c r="Y20" s="69"/>
      <c r="Z20" s="74">
        <f>MAX(Z3:Z16)</f>
        <v>115.4</v>
      </c>
      <c r="AA20" s="69"/>
      <c r="AB20" s="73">
        <f>MAX(AB3:AB16)</f>
        <v>999</v>
      </c>
      <c r="AC20" s="69"/>
      <c r="AD20" s="69"/>
      <c r="AE20" s="69"/>
      <c r="AF20" s="74">
        <f>MAX(AF3:AF16)</f>
        <v>1039</v>
      </c>
      <c r="AG20" s="69"/>
      <c r="AH20" s="73">
        <f>MAX(AH3:AH16)</f>
        <v>999</v>
      </c>
      <c r="AI20" s="69"/>
      <c r="AJ20" s="69"/>
      <c r="AK20" s="69"/>
      <c r="AL20" s="74">
        <f>MAX(AL3:AL16)</f>
        <v>1039</v>
      </c>
      <c r="AM20" s="69"/>
      <c r="AN20" s="73">
        <f>MAX(AN3:AN16)</f>
        <v>153.96</v>
      </c>
      <c r="AO20" s="69"/>
      <c r="AP20" s="69"/>
      <c r="AQ20" s="69"/>
      <c r="AR20" s="74">
        <f>MAX(AR3:AR16)</f>
        <v>173.96</v>
      </c>
      <c r="AS20" s="69"/>
    </row>
    <row r="21" spans="1:45" s="56" customFormat="1" ht="15">
      <c r="A21" s="66" t="s">
        <v>23</v>
      </c>
      <c r="B21" s="67"/>
      <c r="C21" s="67"/>
      <c r="D21" s="67"/>
      <c r="E21" s="68"/>
      <c r="F21" s="69"/>
      <c r="G21" s="70"/>
      <c r="H21" s="71"/>
      <c r="I21" s="72"/>
      <c r="J21" s="73">
        <f>AVERAGE(J3:J16)</f>
        <v>50.5575</v>
      </c>
      <c r="K21" s="69"/>
      <c r="L21" s="69"/>
      <c r="M21" s="69"/>
      <c r="N21" s="75">
        <f>AVERAGE(N3:N16)</f>
        <v>53.89083333333334</v>
      </c>
      <c r="O21" s="69"/>
      <c r="P21" s="73">
        <f>AVERAGE(P3:P16)</f>
        <v>63.14083333333334</v>
      </c>
      <c r="Q21" s="69"/>
      <c r="R21" s="69"/>
      <c r="S21" s="69"/>
      <c r="T21" s="75">
        <f>AVERAGE(T3:T16)</f>
        <v>68.14083333333333</v>
      </c>
      <c r="U21" s="69"/>
      <c r="V21" s="73">
        <f>AVERAGE(V3:V16)</f>
        <v>54.06916666666667</v>
      </c>
      <c r="W21" s="69"/>
      <c r="X21" s="69"/>
      <c r="Y21" s="69"/>
      <c r="Z21" s="75">
        <f>AVERAGE(Z3:Z16)</f>
        <v>64.06916666666667</v>
      </c>
      <c r="AA21" s="69"/>
      <c r="AB21" s="73">
        <f>AVERAGE(AB3:AB16)</f>
        <v>133.64416666666668</v>
      </c>
      <c r="AC21" s="69"/>
      <c r="AD21" s="69"/>
      <c r="AE21" s="69"/>
      <c r="AF21" s="75">
        <f>AVERAGE(AF3:AF16)</f>
        <v>144.06083333333333</v>
      </c>
      <c r="AG21" s="69"/>
      <c r="AH21" s="73">
        <f>AVERAGE(AH3:AH16)</f>
        <v>142.39833333333334</v>
      </c>
      <c r="AI21" s="69"/>
      <c r="AJ21" s="69"/>
      <c r="AK21" s="69"/>
      <c r="AL21" s="75">
        <f>AVERAGE(AL3:AL16)</f>
        <v>151.565</v>
      </c>
      <c r="AM21" s="69"/>
      <c r="AN21" s="73">
        <f>AVERAGE(AN3:AN16)</f>
        <v>64.58583333333333</v>
      </c>
      <c r="AO21" s="69"/>
      <c r="AP21" s="69"/>
      <c r="AQ21" s="69"/>
      <c r="AR21" s="75">
        <f>AVERAGE(AR3:AR16)</f>
        <v>68.33583333333333</v>
      </c>
      <c r="AS21" s="69"/>
    </row>
    <row r="22" spans="1:45" s="56" customFormat="1" ht="15">
      <c r="A22" s="66" t="s">
        <v>24</v>
      </c>
      <c r="B22" s="67"/>
      <c r="C22" s="67"/>
      <c r="D22" s="67"/>
      <c r="E22" s="68"/>
      <c r="F22" s="69"/>
      <c r="G22" s="70"/>
      <c r="H22" s="71"/>
      <c r="I22" s="72"/>
      <c r="J22" s="73">
        <f>STDEV(J3:J16)</f>
        <v>36.45929913179652</v>
      </c>
      <c r="K22" s="69"/>
      <c r="L22" s="69"/>
      <c r="M22" s="69"/>
      <c r="N22" s="74">
        <f>STDEV(K3:N16)</f>
        <v>30.623176662322997</v>
      </c>
      <c r="O22" s="69"/>
      <c r="P22" s="73">
        <f>STDEV(P3:P16)</f>
        <v>34.890380663999466</v>
      </c>
      <c r="Q22" s="69"/>
      <c r="R22" s="69"/>
      <c r="S22" s="69"/>
      <c r="T22" s="74">
        <f>STDEV(Q3:T16)</f>
        <v>35.88377776013351</v>
      </c>
      <c r="U22" s="69"/>
      <c r="V22" s="73">
        <f>STDEV(V3:V16)</f>
        <v>22.120881314981894</v>
      </c>
      <c r="W22" s="69"/>
      <c r="X22" s="69"/>
      <c r="Y22" s="69"/>
      <c r="Z22" s="74">
        <f>STDEV(W3:Z16)</f>
        <v>30.479282848098592</v>
      </c>
      <c r="AA22" s="69"/>
      <c r="AB22" s="73">
        <f>STDEV(AB3:AB16)</f>
        <v>273.8297188021096</v>
      </c>
      <c r="AC22" s="69"/>
      <c r="AD22" s="69"/>
      <c r="AE22" s="69"/>
      <c r="AF22" s="74">
        <f>STDEV(AC3:AF16)</f>
        <v>150.9175152885763</v>
      </c>
      <c r="AG22" s="69"/>
      <c r="AH22" s="73">
        <f>STDEV(AH3:AH16)</f>
        <v>271.08996382728515</v>
      </c>
      <c r="AI22" s="69"/>
      <c r="AJ22" s="69"/>
      <c r="AK22" s="69"/>
      <c r="AL22" s="74">
        <f>STDEV(AI3:AL16)</f>
        <v>151.2703192886663</v>
      </c>
      <c r="AM22" s="69"/>
      <c r="AN22" s="73">
        <f>STDEV(AN3:AN16)</f>
        <v>39.58617262225269</v>
      </c>
      <c r="AO22" s="69"/>
      <c r="AP22" s="69"/>
      <c r="AQ22" s="69"/>
      <c r="AR22" s="74">
        <f>STDEV(AO3:AR16)</f>
        <v>36.51881386235211</v>
      </c>
      <c r="AS22" s="69"/>
    </row>
    <row r="23" spans="1:45" s="56" customFormat="1" ht="15">
      <c r="A23" s="66" t="s">
        <v>25</v>
      </c>
      <c r="B23" s="67"/>
      <c r="C23" s="67"/>
      <c r="D23" s="67"/>
      <c r="E23" s="68"/>
      <c r="F23" s="69"/>
      <c r="G23" s="70"/>
      <c r="H23" s="71"/>
      <c r="I23" s="72"/>
      <c r="J23" s="73"/>
      <c r="K23" s="69">
        <f>MAX(K3:K16)</f>
        <v>3</v>
      </c>
      <c r="L23" s="69"/>
      <c r="M23" s="69"/>
      <c r="N23" s="74"/>
      <c r="O23" s="69"/>
      <c r="P23" s="73"/>
      <c r="Q23" s="69">
        <f>MAX(Q3:Q16)</f>
        <v>8</v>
      </c>
      <c r="R23" s="69"/>
      <c r="S23" s="69"/>
      <c r="T23" s="74"/>
      <c r="U23" s="69"/>
      <c r="V23" s="73"/>
      <c r="W23" s="69">
        <f>MAX(W3:W16)</f>
        <v>8</v>
      </c>
      <c r="X23" s="69"/>
      <c r="Y23" s="69"/>
      <c r="Z23" s="74"/>
      <c r="AA23" s="69"/>
      <c r="AB23" s="73"/>
      <c r="AC23" s="69">
        <f>MAX(AC3:AC16)</f>
        <v>8</v>
      </c>
      <c r="AD23" s="69"/>
      <c r="AE23" s="69"/>
      <c r="AF23" s="74"/>
      <c r="AG23" s="69"/>
      <c r="AH23" s="73"/>
      <c r="AI23" s="69">
        <f>MAX(AI3:AI16)</f>
        <v>8</v>
      </c>
      <c r="AJ23" s="69"/>
      <c r="AK23" s="69"/>
      <c r="AL23" s="74"/>
      <c r="AM23" s="69"/>
      <c r="AN23" s="73"/>
      <c r="AO23" s="69">
        <f>MAX(AO3:AO16)</f>
        <v>4</v>
      </c>
      <c r="AP23" s="69"/>
      <c r="AQ23" s="69"/>
      <c r="AR23" s="74"/>
      <c r="AS23" s="69"/>
    </row>
    <row r="24" spans="1:45" s="56" customFormat="1" ht="15.75" thickBot="1">
      <c r="A24" s="76" t="s">
        <v>26</v>
      </c>
      <c r="B24" s="77"/>
      <c r="C24" s="77"/>
      <c r="D24" s="77"/>
      <c r="E24" s="49"/>
      <c r="F24" s="50"/>
      <c r="G24" s="51"/>
      <c r="H24" s="52"/>
      <c r="I24" s="53"/>
      <c r="J24" s="54"/>
      <c r="K24" s="50">
        <f>AVERAGE(K3:K16)</f>
        <v>0.5</v>
      </c>
      <c r="L24" s="50"/>
      <c r="M24" s="50"/>
      <c r="N24" s="55"/>
      <c r="O24" s="50"/>
      <c r="P24" s="54"/>
      <c r="Q24" s="50">
        <f>AVERAGE(Q3:Q16)</f>
        <v>1</v>
      </c>
      <c r="R24" s="50"/>
      <c r="S24" s="50"/>
      <c r="T24" s="55"/>
      <c r="U24" s="50"/>
      <c r="V24" s="54"/>
      <c r="W24" s="50">
        <f>AVERAGE(W3:W16)</f>
        <v>1.8333333333333333</v>
      </c>
      <c r="X24" s="50"/>
      <c r="Y24" s="50"/>
      <c r="Z24" s="55"/>
      <c r="AA24" s="50"/>
      <c r="AB24" s="54"/>
      <c r="AC24" s="50">
        <f>AVERAGE(AC3:AC16)</f>
        <v>1.75</v>
      </c>
      <c r="AD24" s="50"/>
      <c r="AE24" s="50"/>
      <c r="AF24" s="55"/>
      <c r="AG24" s="50"/>
      <c r="AH24" s="54"/>
      <c r="AI24" s="50">
        <f>AVERAGE(AI3:AI16)</f>
        <v>1.5</v>
      </c>
      <c r="AJ24" s="50"/>
      <c r="AK24" s="50"/>
      <c r="AL24" s="55"/>
      <c r="AM24" s="50"/>
      <c r="AN24" s="54"/>
      <c r="AO24" s="50">
        <f>AVERAGE(AO3:AO16)</f>
        <v>0.75</v>
      </c>
      <c r="AP24" s="50"/>
      <c r="AQ24" s="50"/>
      <c r="AR24" s="55"/>
      <c r="AS24" s="50"/>
    </row>
    <row r="25" spans="1:45" s="56" customFormat="1" ht="15">
      <c r="A25" s="78" t="s">
        <v>27</v>
      </c>
      <c r="B25" s="79"/>
      <c r="C25" s="79"/>
      <c r="D25" s="79"/>
      <c r="E25" s="80">
        <v>12</v>
      </c>
      <c r="F25" s="81"/>
      <c r="G25" s="81"/>
      <c r="H25" s="81"/>
      <c r="I25" s="81"/>
      <c r="J25" s="82"/>
      <c r="K25" s="81"/>
      <c r="L25" s="81"/>
      <c r="M25" s="81"/>
      <c r="N25" s="82"/>
      <c r="O25" s="81"/>
      <c r="P25" s="82"/>
      <c r="Q25" s="81"/>
      <c r="R25" s="81"/>
      <c r="S25" s="81"/>
      <c r="T25" s="82"/>
      <c r="U25" s="81"/>
      <c r="V25" s="82"/>
      <c r="W25" s="81"/>
      <c r="X25" s="81"/>
      <c r="Y25" s="81"/>
      <c r="Z25" s="82"/>
      <c r="AA25" s="81"/>
      <c r="AB25" s="82"/>
      <c r="AC25" s="81"/>
      <c r="AD25" s="81"/>
      <c r="AE25" s="81"/>
      <c r="AF25" s="82"/>
      <c r="AG25" s="81"/>
      <c r="AH25" s="82"/>
      <c r="AI25" s="81"/>
      <c r="AJ25" s="81"/>
      <c r="AK25" s="81"/>
      <c r="AL25" s="82"/>
      <c r="AM25" s="81"/>
      <c r="AN25" s="82"/>
      <c r="AO25" s="81"/>
      <c r="AP25" s="81"/>
      <c r="AQ25" s="81"/>
      <c r="AR25" s="82"/>
      <c r="AS25" s="81"/>
    </row>
  </sheetData>
  <sheetProtection insertRows="0" deleteRows="0" selectLockedCells="1" sort="0"/>
  <mergeCells count="6">
    <mergeCell ref="AH1:AK1"/>
    <mergeCell ref="AN1:AQ1"/>
    <mergeCell ref="J1:M1"/>
    <mergeCell ref="P1:S1"/>
    <mergeCell ref="V1:Y1"/>
    <mergeCell ref="AB1:AE1"/>
  </mergeCells>
  <dataValidations count="5">
    <dataValidation type="whole" allowBlank="1" showErrorMessage="1" errorTitle="Must be 0 or 1" error="You either have a procedural penanty or not.&#10;Legal Values are 0 or 1." sqref="AJ4:AK15 X4:Y15 L4:M15 AD4:AE15 R4:S15 AP4:AQ15">
      <formula1>0</formula1>
      <formula2>1</formula2>
    </dataValidation>
    <dataValidation errorStyle="warning" type="decimal" allowBlank="1" showErrorMessage="1" errorTitle="That's a lot of misses" error="It's unusual to miss more than 10" sqref="AI4:AI15 K4:K15 Q4:Q15 W4:W15 AC4:AC15 AO4:AO15">
      <formula1>0</formula1>
      <formula2>10</formula2>
    </dataValidation>
    <dataValidation errorStyle="warning" type="decimal" allowBlank="1" errorTitle="New Max or Min" error="Please verify your data" sqref="P4:P15 V4:V15 AB4:AB15">
      <formula1>#REF!</formula1>
      <formula2>#REF!</formula2>
    </dataValidation>
    <dataValidation allowBlank="1" showInputMessage="1" sqref="J4:J15"/>
    <dataValidation errorStyle="warning" type="decimal" allowBlank="1" errorTitle="New Max or Min" error="Please verify your data" sqref="AH4:AH15 AN4:AN15">
      <formula1>#REF!</formula1>
      <formula2>#REF!</formula2>
    </dataValidation>
  </dataValidations>
  <printOptions horizontalCentered="1"/>
  <pageMargins left="0.25" right="0.25" top="1.5" bottom="0.5" header="0.25" footer="0.25"/>
  <pageSetup fitToHeight="0" fitToWidth="1" horizontalDpi="300" verticalDpi="300" orientation="landscape" scale="40" r:id="rId1"/>
  <headerFooter alignWithMargins="0">
    <oddHeader>&amp;CPage &amp;P&amp;R&amp;F</oddHeader>
  </headerFooter>
  <rowBreaks count="1" manualBreakCount="1">
    <brk id="16" max="255" man="1"/>
  </rowBreaks>
  <colBreaks count="1" manualBreakCount="1">
    <brk id="33" max="14" man="1"/>
  </colBreaks>
  <ignoredErrors>
    <ignoredError sqref="P19:P22 J21:J22 J19:J20 AN19 AN20:AN22 AH19:AH22 AB19:AB22 V19:V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slove</dc:creator>
  <cp:keywords/>
  <dc:description/>
  <cp:lastModifiedBy> </cp:lastModifiedBy>
  <cp:lastPrinted>2016-04-20T00:51:53Z</cp:lastPrinted>
  <dcterms:created xsi:type="dcterms:W3CDTF">2001-01-20T20:19:50Z</dcterms:created>
  <dcterms:modified xsi:type="dcterms:W3CDTF">2016-04-20T00:54:02Z</dcterms:modified>
  <cp:category/>
  <cp:version/>
  <cp:contentType/>
  <cp:contentStatus/>
</cp:coreProperties>
</file>